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Feuille 1 - TABLEAU DES RECETTE" sheetId="1" r:id="rId4"/>
  </sheets>
</workbook>
</file>

<file path=xl/sharedStrings.xml><?xml version="1.0" encoding="utf-8"?>
<sst xmlns="http://schemas.openxmlformats.org/spreadsheetml/2006/main" uniqueCount="57">
  <si/>
  <si/>
  <si>
    <t>TABLEAU DES RECETTES 2018 offert par la-webeuse.com</t>
  </si>
  <si>
    <t>Date émission Facture</t>
  </si>
  <si>
    <t>LIBELLE</t>
  </si>
  <si>
    <t>N° FACTURE</t>
  </si>
  <si>
    <t>CA EN PRÉVISION</t>
  </si>
  <si>
    <t>MODE DE RÈGLEMENT</t>
  </si>
  <si>
    <t>DATE DE RÈGLEMENT</t>
  </si>
  <si>
    <t>MONTANT CA TOTAL</t>
  </si>
  <si>
    <t>RÉPARTITION DU CA</t>
  </si>
  <si>
    <t>xxx</t>
  </si>
  <si>
    <t>Client 1</t>
  </si>
  <si>
    <t>F/xxx/xxxxxx</t>
  </si>
  <si>
    <t>VIREMENT</t>
  </si>
  <si>
    <t>TRAVAUX WEB</t>
  </si>
  <si>
    <t>Client 2</t>
  </si>
  <si>
    <t>CHEQUES</t>
  </si>
  <si>
    <t>FORMATION</t>
  </si>
  <si>
    <t>Client 3</t>
  </si>
  <si>
    <t>VENTE PRODUITS</t>
  </si>
  <si>
    <t>Client 4</t>
  </si>
  <si>
    <t>REDACTION WEB</t>
  </si>
  <si>
    <t>Client 5</t>
  </si>
  <si>
    <t>Non Reçu</t>
  </si>
  <si>
    <t>AFFILIATION</t>
  </si>
  <si>
    <t>TOTAL JANVIER 2018</t>
  </si>
  <si>
    <t>TOTAL FEVRIER 2018</t>
  </si>
  <si>
    <t>ESPECES</t>
  </si>
  <si>
    <t>TOTAL MARS 2018</t>
  </si>
  <si>
    <t>TOTAL AVRIL 2018</t>
  </si>
  <si>
    <t>TOTAL MAI 2018</t>
  </si>
  <si>
    <t>TOTAL JUIN 2018</t>
  </si>
  <si>
    <t>TOTAL JUILLET 2018</t>
  </si>
  <si>
    <t>TOTAL AOUT 2018</t>
  </si>
  <si>
    <t>TOTAL SEPTEMBRE 2018</t>
  </si>
  <si>
    <t>TOTAL OCTOBRE 2018</t>
  </si>
  <si>
    <t>TOTAL NOVEMBRE 2018</t>
  </si>
  <si>
    <t>TOTAL DECEMBRE 2018</t>
  </si>
  <si>
    <t>TOTAL CA</t>
  </si>
  <si>
    <t>CA MENSUEL</t>
  </si>
  <si>
    <r>
      <rPr>
        <sz val="13"/>
        <color indexed="8"/>
        <rFont val="Avenir Book"/>
      </rPr>
      <t xml:space="preserve">Dans le premier </t>
    </r>
    <r>
      <rPr>
        <u val="single"/>
        <sz val="13"/>
        <color indexed="8"/>
        <rFont val="Avenir Heavy"/>
      </rPr>
      <t>tableau ci-dessus</t>
    </r>
    <r>
      <rPr>
        <sz val="13"/>
        <color indexed="8"/>
        <rFont val="Avenir Book"/>
      </rPr>
      <t>, vous n’avez qu’</t>
    </r>
    <r>
      <rPr>
        <u val="single"/>
        <sz val="13"/>
        <color indexed="8"/>
        <rFont val="Avenir Heavy"/>
      </rPr>
      <t>à remplir les cases qui concernent vos facturations (soit les colonnes A / B / C / D / F)</t>
    </r>
    <r>
      <rPr>
        <sz val="13"/>
        <color indexed="8"/>
        <rFont val="Avenir Heavy"/>
      </rPr>
      <t xml:space="preserve">. </t>
    </r>
    <r>
      <rPr>
        <sz val="13"/>
        <color indexed="8"/>
        <rFont val="Avenir Book"/>
      </rPr>
      <t xml:space="preserve">Ensuite, grâce au petit menu local de la </t>
    </r>
    <r>
      <rPr>
        <sz val="13"/>
        <color indexed="8"/>
        <rFont val="Avenir Heavy"/>
      </rPr>
      <t>colonne E</t>
    </r>
    <r>
      <rPr>
        <sz val="13"/>
        <color indexed="8"/>
        <rFont val="Avenir Book"/>
      </rPr>
      <t xml:space="preserve"> vous pourrez choisir votre mode de règlement, par défaut, si le paiement n’est pas encore reçu (« Non Reçu »), le total indiqué en </t>
    </r>
    <r>
      <rPr>
        <sz val="13"/>
        <color indexed="8"/>
        <rFont val="Avenir Heavy"/>
      </rPr>
      <t>colonne G</t>
    </r>
    <r>
      <rPr>
        <sz val="13"/>
        <color indexed="8"/>
        <rFont val="Avenir Book"/>
      </rPr>
      <t xml:space="preserve"> ne le prendra pas en compte. Cela permet de voir rapidement les factures non perçues afin de pouvoir relancer vos clients. Dans la </t>
    </r>
    <r>
      <rPr>
        <sz val="13"/>
        <color indexed="8"/>
        <rFont val="Avenir Heavy"/>
      </rPr>
      <t>colonne H</t>
    </r>
    <r>
      <rPr>
        <sz val="13"/>
        <color indexed="8"/>
        <rFont val="Avenir Book"/>
      </rPr>
      <t>, un autre menu local apparait permettant de répartir votre CA, cela est facultatif et est à but purement « statistique ». Les cellules contiennent déjà toutes les formules nécessaires aux divers calculs, faites un double-clic pour les modifier ci-besoin. Attention, les formules « SI » des menus locaux doivent contenir les mêmes valeurs que les éléments de votre menu local (si vous cliquez, vous comprendrez).</t>
    </r>
  </si>
  <si>
    <t>TRIMESTRE</t>
  </si>
  <si>
    <t>CA TRIMESTRIEL BRUT IMPOSABLE</t>
  </si>
  <si>
    <t>Taux de Charge (%)</t>
  </si>
  <si>
    <t>Montant des charges à déclarer</t>
  </si>
  <si>
    <t>CA NET</t>
  </si>
  <si>
    <t>Frais engrangés pour générer le CA (à titre informatif)</t>
  </si>
  <si>
    <t>CA MENSUEL hors charges / hors frais (à titre indicatif)</t>
  </si>
  <si>
    <t>1er Trimestre 2018</t>
  </si>
  <si>
    <t>2ème Trimestre 2018</t>
  </si>
  <si>
    <t>3ème Trimestre 2018</t>
  </si>
  <si>
    <t>4ème Trimestre 2018</t>
  </si>
  <si>
    <r>
      <rPr>
        <sz val="13"/>
        <color indexed="8"/>
        <rFont val="Avenir Book"/>
      </rPr>
      <t xml:space="preserve">Dans le </t>
    </r>
    <r>
      <rPr>
        <u val="single"/>
        <sz val="13"/>
        <color indexed="8"/>
        <rFont val="Avenir Heavy"/>
      </rPr>
      <t>tableau ci-dessus</t>
    </r>
    <r>
      <rPr>
        <sz val="13"/>
        <color indexed="8"/>
        <rFont val="Avenir Book"/>
      </rPr>
      <t>, vous n’avez qu’</t>
    </r>
    <r>
      <rPr>
        <u val="single"/>
        <sz val="13"/>
        <color indexed="8"/>
        <rFont val="Avenir Heavy"/>
      </rPr>
      <t>à sélectionner votre taux de charge</t>
    </r>
    <r>
      <rPr>
        <sz val="13"/>
        <color indexed="8"/>
        <rFont val="Avenir Book"/>
      </rPr>
      <t xml:space="preserve"> grâce au petit menu local de la </t>
    </r>
    <r>
      <rPr>
        <sz val="13"/>
        <color indexed="8"/>
        <rFont val="Avenir Heavy"/>
      </rPr>
      <t>colonne C</t>
    </r>
    <r>
      <rPr>
        <sz val="13"/>
        <color indexed="8"/>
        <rFont val="Avenir Book"/>
      </rPr>
      <t>. Si vous le souhaitez vous pouvez saisir vos dépenses (</t>
    </r>
    <r>
      <rPr>
        <sz val="13"/>
        <color indexed="8"/>
        <rFont val="Avenir Heavy"/>
      </rPr>
      <t>colonne F</t>
    </r>
    <r>
      <rPr>
        <sz val="13"/>
        <color indexed="8"/>
        <rFont val="Avenir Book"/>
      </rPr>
      <t>) afin de connaitre votre CA réel (</t>
    </r>
    <r>
      <rPr>
        <sz val="13"/>
        <color indexed="8"/>
        <rFont val="Avenir Heavy"/>
      </rPr>
      <t>colonne G</t>
    </r>
    <r>
      <rPr>
        <sz val="13"/>
        <color indexed="8"/>
        <rFont val="Avenir Book"/>
      </rPr>
      <t>) mais sachez que vous ne pouvez pas déduire vos charges en tant qu’auto-entrepreneur ; les deux dernières colonnes de ce tableau purement à titre indicatif.</t>
    </r>
  </si>
  <si>
    <t>RÉPARTITION DU CA PAR PROVENANCE</t>
  </si>
  <si>
    <t>DIVERS</t>
  </si>
  <si>
    <r>
      <rPr>
        <sz val="13"/>
        <color indexed="8"/>
        <rFont val="Avenir Book"/>
      </rPr>
      <t xml:space="preserve">Dans le </t>
    </r>
    <r>
      <rPr>
        <u val="single"/>
        <sz val="13"/>
        <color indexed="8"/>
        <rFont val="Avenir Heavy"/>
      </rPr>
      <t>tableau ci-dessus</t>
    </r>
    <r>
      <rPr>
        <sz val="13"/>
        <color indexed="8"/>
        <rFont val="Avenir Book"/>
      </rPr>
      <t>, vous n’avez rien à faire, tout se reportera de manière automatique. Toutefois, si vous changez les valeurs (par exemple « vente de bijoux » au lieu de « affiliation », pensez à rectifier toutes les formules ainsi que les menus locaux. La formule utilisée ici est la formule SOMME SI</t>
    </r>
  </si>
</sst>
</file>

<file path=xl/styles.xml><?xml version="1.0" encoding="utf-8"?>
<styleSheet xmlns="http://schemas.openxmlformats.org/spreadsheetml/2006/main">
  <numFmts count="5">
    <numFmt numFmtId="0" formatCode="General"/>
    <numFmt numFmtId="59" formatCode="#,##0%"/>
    <numFmt numFmtId="60" formatCode="[$€-2] 0.00"/>
    <numFmt numFmtId="61" formatCode="d/m/yy"/>
    <numFmt numFmtId="62" formatCode="[$€-2] 0"/>
  </numFmts>
  <fonts count="12">
    <font>
      <sz val="10"/>
      <color indexed="8"/>
      <name val="Helvetica"/>
    </font>
    <font>
      <sz val="12"/>
      <color indexed="8"/>
      <name val="Helvetica"/>
    </font>
    <font>
      <sz val="13"/>
      <color indexed="8"/>
      <name val="Helvetica"/>
    </font>
    <font>
      <shadow val="1"/>
      <sz val="12"/>
      <color indexed="14"/>
      <name val="Helvetica"/>
    </font>
    <font>
      <sz val="17"/>
      <color indexed="8"/>
      <name val="Avenir Heavy"/>
    </font>
    <font>
      <sz val="12"/>
      <color indexed="8"/>
      <name val="Avenir Book"/>
    </font>
    <font>
      <sz val="13"/>
      <color indexed="8"/>
      <name val="Avenir Book"/>
    </font>
    <font>
      <u val="single"/>
      <sz val="13"/>
      <color indexed="8"/>
      <name val="Avenir Heavy"/>
    </font>
    <font>
      <sz val="13"/>
      <color indexed="8"/>
      <name val="Avenir Heavy"/>
    </font>
    <font>
      <sz val="12"/>
      <color indexed="8"/>
      <name val="Avenir Heavy"/>
    </font>
    <font>
      <sz val="14"/>
      <color indexed="8"/>
      <name val="Avenir Heavy"/>
    </font>
    <font>
      <sz val="15"/>
      <color indexed="8"/>
      <name val="Avenir Heavy"/>
    </font>
  </fonts>
  <fills count="12">
    <fill>
      <patternFill patternType="none"/>
    </fill>
    <fill>
      <patternFill patternType="gray125"/>
    </fill>
    <fill>
      <patternFill patternType="solid">
        <fgColor indexed="17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7"/>
        <bgColor auto="1"/>
      </patternFill>
    </fill>
  </fills>
  <borders count="49">
    <border>
      <left/>
      <right/>
      <top/>
      <bottom/>
      <diagonal/>
    </border>
    <border>
      <left style="medium">
        <color indexed="8"/>
      </left>
      <right style="thin">
        <color indexed="18"/>
      </right>
      <top style="medium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medium">
        <color indexed="8"/>
      </top>
      <bottom style="medium">
        <color indexed="8"/>
      </bottom>
      <diagonal/>
    </border>
    <border>
      <left style="thin">
        <color indexed="18"/>
      </left>
      <right style="thin">
        <color indexed="19"/>
      </right>
      <top style="medium">
        <color indexed="8"/>
      </top>
      <bottom style="medium">
        <color indexed="8"/>
      </bottom>
      <diagonal/>
    </border>
    <border>
      <left style="thin">
        <color indexed="1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8"/>
      </top>
      <bottom style="thin">
        <color indexed="20"/>
      </bottom>
      <diagonal/>
    </border>
    <border>
      <left style="thin">
        <color indexed="18"/>
      </left>
      <right style="thin">
        <color indexed="19"/>
      </right>
      <top style="medium">
        <color indexed="8"/>
      </top>
      <bottom style="thin">
        <color indexed="20"/>
      </bottom>
      <diagonal/>
    </border>
    <border>
      <left style="thin">
        <color indexed="19"/>
      </left>
      <right style="medium">
        <color indexed="8"/>
      </right>
      <top style="medium">
        <color indexed="8"/>
      </top>
      <bottom style="thin">
        <color indexed="20"/>
      </bottom>
      <diagonal/>
    </border>
    <border>
      <left style="medium">
        <color indexed="8"/>
      </left>
      <right style="thin">
        <color indexed="20"/>
      </right>
      <top style="thin">
        <color indexed="18"/>
      </top>
      <bottom style="thin">
        <color indexed="18"/>
      </bottom>
      <diagonal/>
    </border>
    <border>
      <left style="thin">
        <color indexed="20"/>
      </left>
      <right style="thin">
        <color indexed="18"/>
      </right>
      <top style="thin">
        <color indexed="20"/>
      </top>
      <bottom style="thin">
        <color indexed="20"/>
      </bottom>
      <diagonal/>
    </border>
    <border>
      <left style="thin">
        <color indexed="18"/>
      </left>
      <right style="thin">
        <color indexed="18"/>
      </right>
      <top style="thin">
        <color indexed="20"/>
      </top>
      <bottom style="thin">
        <color indexed="20"/>
      </bottom>
      <diagonal/>
    </border>
    <border>
      <left style="thin">
        <color indexed="18"/>
      </left>
      <right style="thin">
        <color indexed="19"/>
      </right>
      <top style="thin">
        <color indexed="20"/>
      </top>
      <bottom style="thin">
        <color indexed="20"/>
      </bottom>
      <diagonal/>
    </border>
    <border>
      <left style="thin">
        <color indexed="19"/>
      </left>
      <right style="medium">
        <color indexed="8"/>
      </right>
      <top style="thin">
        <color indexed="20"/>
      </top>
      <bottom style="thin">
        <color indexed="20"/>
      </bottom>
      <diagonal/>
    </border>
    <border>
      <left style="medium">
        <color indexed="8"/>
      </left>
      <right style="thin">
        <color indexed="18"/>
      </right>
      <top style="thin">
        <color indexed="18"/>
      </top>
      <bottom style="thin">
        <color indexed="20"/>
      </bottom>
      <diagonal/>
    </border>
    <border>
      <left style="medium">
        <color indexed="8"/>
      </left>
      <right style="thin">
        <color indexed="18"/>
      </right>
      <top style="thin">
        <color indexed="20"/>
      </top>
      <bottom style="thin">
        <color indexed="20"/>
      </bottom>
      <diagonal/>
    </border>
    <border>
      <left style="thin">
        <color indexed="18"/>
      </left>
      <right style="thin">
        <color indexed="18"/>
      </right>
      <top style="thin">
        <color indexed="20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thin">
        <color indexed="20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20"/>
      </top>
      <bottom style="medium">
        <color indexed="8"/>
      </bottom>
      <diagonal/>
    </border>
    <border>
      <left style="thin">
        <color indexed="18"/>
      </left>
      <right style="thin">
        <color indexed="19"/>
      </right>
      <top style="thin">
        <color indexed="20"/>
      </top>
      <bottom style="medium">
        <color indexed="8"/>
      </bottom>
      <diagonal/>
    </border>
    <border>
      <left style="thin">
        <color indexed="19"/>
      </left>
      <right style="medium">
        <color indexed="8"/>
      </right>
      <top style="thin">
        <color indexed="20"/>
      </top>
      <bottom style="medium">
        <color indexed="8"/>
      </bottom>
      <diagonal/>
    </border>
    <border>
      <left style="medium">
        <color indexed="8"/>
      </left>
      <right style="thin">
        <color indexed="18"/>
      </right>
      <top style="thin">
        <color indexed="20"/>
      </top>
      <bottom style="thin">
        <color indexed="18"/>
      </bottom>
      <diagonal/>
    </border>
    <border>
      <left style="thin">
        <color indexed="18"/>
      </left>
      <right style="thin">
        <color indexed="19"/>
      </right>
      <top style="thin">
        <color indexed="20"/>
      </top>
      <bottom style="thin">
        <color indexed="18"/>
      </bottom>
      <diagonal/>
    </border>
    <border>
      <left style="thin">
        <color indexed="19"/>
      </left>
      <right style="medium">
        <color indexed="8"/>
      </right>
      <top style="thin">
        <color indexed="20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thin">
        <color indexed="18"/>
      </top>
      <bottom style="medium">
        <color indexed="8"/>
      </bottom>
      <diagonal/>
    </border>
    <border>
      <left style="thin">
        <color indexed="18"/>
      </left>
      <right style="thin">
        <color indexed="19"/>
      </right>
      <top style="thin">
        <color indexed="18"/>
      </top>
      <bottom style="medium">
        <color indexed="8"/>
      </bottom>
      <diagonal/>
    </border>
    <border>
      <left style="thin">
        <color indexed="19"/>
      </left>
      <right style="medium">
        <color indexed="8"/>
      </right>
      <top style="thin">
        <color indexed="18"/>
      </top>
      <bottom style="medium">
        <color indexed="8"/>
      </bottom>
      <diagonal/>
    </border>
    <border>
      <left style="thin">
        <color indexed="20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medium">
        <color indexed="8"/>
      </top>
      <bottom style="thin">
        <color indexed="18"/>
      </bottom>
      <diagonal/>
    </border>
    <border>
      <left style="thin">
        <color indexed="18"/>
      </left>
      <right style="thin">
        <color indexed="19"/>
      </right>
      <top style="medium">
        <color indexed="8"/>
      </top>
      <bottom style="thin">
        <color indexed="18"/>
      </bottom>
      <diagonal/>
    </border>
    <border>
      <left style="thin">
        <color indexed="19"/>
      </left>
      <right style="thin">
        <color indexed="20"/>
      </right>
      <top style="medium">
        <color indexed="8"/>
      </top>
      <bottom style="thin">
        <color indexed="18"/>
      </bottom>
      <diagonal/>
    </border>
    <border>
      <left style="thin">
        <color indexed="20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9"/>
      </right>
      <top style="thin">
        <color indexed="18"/>
      </top>
      <bottom style="thin">
        <color indexed="18"/>
      </bottom>
      <diagonal/>
    </border>
    <border>
      <left style="thin">
        <color indexed="19"/>
      </left>
      <right style="thin">
        <color indexed="20"/>
      </right>
      <top style="thin">
        <color indexed="18"/>
      </top>
      <bottom style="thin">
        <color indexed="18"/>
      </bottom>
      <diagonal/>
    </border>
    <border>
      <left>
        <color indexed="8"/>
      </left>
      <right>
        <color indexed="8"/>
      </right>
      <top style="thin">
        <color indexed="18"/>
      </top>
      <bottom style="medium">
        <color indexed="8"/>
      </bottom>
      <diagonal/>
    </border>
    <border>
      <left style="thin">
        <color indexed="19"/>
      </left>
      <right style="medium">
        <color indexed="8"/>
      </right>
      <top style="medium">
        <color indexed="8"/>
      </top>
      <bottom style="thin">
        <color indexed="18"/>
      </bottom>
      <diagonal/>
    </border>
    <border>
      <left style="medium">
        <color indexed="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9"/>
      </left>
      <right style="medium">
        <color indexed="8"/>
      </right>
      <top style="thin">
        <color indexed="18"/>
      </top>
      <bottom style="thin">
        <color indexed="18"/>
      </bottom>
      <diagonal/>
    </border>
    <border>
      <left>
        <color indexed="8"/>
      </left>
      <right>
        <color indexed="8"/>
      </right>
      <top style="medium"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medium">
        <color indexed="8"/>
      </bottom>
      <diagonal/>
    </border>
    <border>
      <left style="medium">
        <color indexed="8"/>
      </left>
      <right>
        <color indexed="8"/>
      </right>
      <top style="medium">
        <color indexed="8"/>
      </top>
      <bottom>
        <color indexed="8"/>
      </bottom>
      <diagonal/>
    </border>
    <border>
      <left>
        <color indexed="8"/>
      </left>
      <right style="medium">
        <color indexed="8"/>
      </right>
      <top style="medium">
        <color indexed="8"/>
      </top>
      <bottom>
        <color indexed="8"/>
      </bottom>
      <diagonal/>
    </border>
    <border>
      <left style="medium">
        <color indexed="8"/>
      </left>
      <right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medium">
        <color indexed="8"/>
      </right>
      <top>
        <color indexed="8"/>
      </top>
      <bottom>
        <color indexed="8"/>
      </bottom>
      <diagonal/>
    </border>
    <border>
      <left style="medium">
        <color indexed="8"/>
      </left>
      <right>
        <color indexed="8"/>
      </right>
      <top>
        <color indexed="8"/>
      </top>
      <bottom style="medium">
        <color indexed="8"/>
      </bottom>
      <diagonal/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4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4" applyNumberFormat="0" applyFont="1" applyFill="0" applyBorder="0" applyAlignment="1" applyProtection="0">
      <alignment horizontal="center" vertical="center"/>
    </xf>
    <xf numFmtId="49" fontId="5" fillId="2" borderId="1" applyNumberFormat="1" applyFont="1" applyFill="1" applyBorder="1" applyAlignment="1" applyProtection="0">
      <alignment horizontal="center" vertical="center" wrapText="1"/>
    </xf>
    <xf numFmtId="49" fontId="5" fillId="2" borderId="2" applyNumberFormat="1" applyFont="1" applyFill="1" applyBorder="1" applyAlignment="1" applyProtection="0">
      <alignment horizontal="center" vertical="center" wrapText="1"/>
    </xf>
    <xf numFmtId="49" fontId="5" fillId="2" borderId="3" applyNumberFormat="1" applyFont="1" applyFill="1" applyBorder="1" applyAlignment="1" applyProtection="0">
      <alignment horizontal="center" vertical="center" wrapText="1"/>
    </xf>
    <xf numFmtId="49" fontId="5" fillId="2" borderId="4" applyNumberFormat="1" applyFont="1" applyFill="1" applyBorder="1" applyAlignment="1" applyProtection="0">
      <alignment horizontal="center" vertical="center" wrapText="1"/>
    </xf>
    <xf numFmtId="0" fontId="5" borderId="5" applyNumberFormat="0" applyFont="1" applyFill="0" applyBorder="1" applyAlignment="1" applyProtection="0">
      <alignment horizontal="center" vertical="center" wrapText="1"/>
    </xf>
    <xf numFmtId="0" fontId="5" borderId="6" applyNumberFormat="0" applyFont="1" applyFill="0" applyBorder="1" applyAlignment="1" applyProtection="0">
      <alignment horizontal="center" vertical="center" wrapText="1"/>
    </xf>
    <xf numFmtId="60" fontId="5" borderId="6" applyNumberFormat="1" applyFont="1" applyFill="0" applyBorder="1" applyAlignment="1" applyProtection="0">
      <alignment horizontal="center" vertical="center" wrapText="1"/>
    </xf>
    <xf numFmtId="60" fontId="5" borderId="7" applyNumberFormat="1" applyFont="1" applyFill="0" applyBorder="1" applyAlignment="1" applyProtection="0">
      <alignment horizontal="center" vertical="center" wrapText="1"/>
    </xf>
    <xf numFmtId="0" fontId="5" borderId="8" applyNumberFormat="0" applyFont="1" applyFill="0" applyBorder="1" applyAlignment="1" applyProtection="0">
      <alignment horizontal="center" vertical="center" wrapText="1"/>
    </xf>
    <xf numFmtId="49" fontId="5" borderId="9" applyNumberFormat="1" applyFont="1" applyFill="0" applyBorder="1" applyAlignment="1" applyProtection="0">
      <alignment horizontal="center" vertical="center" wrapText="1"/>
    </xf>
    <xf numFmtId="49" fontId="5" borderId="10" applyNumberFormat="1" applyFont="1" applyFill="0" applyBorder="1" applyAlignment="1" applyProtection="0">
      <alignment horizontal="center" vertical="center" wrapText="1"/>
    </xf>
    <xf numFmtId="49" fontId="5" borderId="11" applyNumberFormat="1" applyFont="1" applyFill="0" applyBorder="1" applyAlignment="1" applyProtection="0">
      <alignment horizontal="center" vertical="center" wrapText="1"/>
    </xf>
    <xf numFmtId="60" fontId="5" borderId="11" applyNumberFormat="1" applyFont="1" applyFill="0" applyBorder="1" applyAlignment="1" applyProtection="0">
      <alignment horizontal="center" vertical="center" wrapText="1"/>
    </xf>
    <xf numFmtId="0" fontId="5" borderId="11" applyNumberFormat="1" applyFont="1" applyFill="0" applyBorder="1" applyAlignment="1" applyProtection="0">
      <alignment horizontal="center" vertical="center" wrapText="1"/>
    </xf>
    <xf numFmtId="61" fontId="5" borderId="11" applyNumberFormat="1" applyFont="1" applyFill="0" applyBorder="1" applyAlignment="1" applyProtection="0">
      <alignment horizontal="center" vertical="center" wrapText="1"/>
    </xf>
    <xf numFmtId="60" fontId="5" borderId="12" applyNumberFormat="1" applyFont="1" applyFill="0" applyBorder="1" applyAlignment="1" applyProtection="0">
      <alignment horizontal="center" vertical="center" wrapText="1"/>
    </xf>
    <xf numFmtId="0" fontId="5" borderId="13" applyNumberFormat="1" applyFont="1" applyFill="0" applyBorder="1" applyAlignment="1" applyProtection="0">
      <alignment horizontal="center" vertical="center" wrapText="1"/>
    </xf>
    <xf numFmtId="49" fontId="5" borderId="14" applyNumberFormat="1" applyFont="1" applyFill="0" applyBorder="1" applyAlignment="1" applyProtection="0">
      <alignment horizontal="center" vertical="center" wrapText="1"/>
    </xf>
    <xf numFmtId="49" fontId="5" borderId="15" applyNumberFormat="1" applyFont="1" applyFill="0" applyBorder="1" applyAlignment="1" applyProtection="0">
      <alignment horizontal="center" vertical="center" wrapText="1"/>
    </xf>
    <xf numFmtId="0" fontId="5" borderId="15" applyNumberFormat="0" applyFont="1" applyFill="0" applyBorder="1" applyAlignment="1" applyProtection="0">
      <alignment horizontal="center" vertical="center" wrapText="1"/>
    </xf>
    <xf numFmtId="0" fontId="0" borderId="16" applyNumberFormat="0" applyFont="1" applyFill="0" applyBorder="1" applyAlignment="1" applyProtection="0">
      <alignment vertical="top" wrapText="1"/>
    </xf>
    <xf numFmtId="0" fontId="5" borderId="11" applyNumberFormat="0" applyFont="1" applyFill="0" applyBorder="1" applyAlignment="1" applyProtection="0">
      <alignment horizontal="center" vertical="center" wrapText="1"/>
    </xf>
    <xf numFmtId="49" fontId="5" fillId="3" borderId="17" applyNumberFormat="1" applyFont="1" applyFill="1" applyBorder="1" applyAlignment="1" applyProtection="0">
      <alignment horizontal="center" vertical="center" wrapText="1"/>
    </xf>
    <xf numFmtId="0" fontId="0" borderId="18" applyNumberFormat="0" applyFont="1" applyFill="0" applyBorder="1" applyAlignment="1" applyProtection="0">
      <alignment horizontal="center" vertical="center" wrapText="1"/>
    </xf>
    <xf numFmtId="60" fontId="5" fillId="3" borderId="18" applyNumberFormat="1" applyFont="1" applyFill="1" applyBorder="1" applyAlignment="1" applyProtection="0">
      <alignment horizontal="center" vertical="center" wrapText="1"/>
    </xf>
    <xf numFmtId="0" fontId="5" fillId="3" borderId="19" applyNumberFormat="0" applyFont="1" applyFill="1" applyBorder="1" applyAlignment="1" applyProtection="0">
      <alignment horizontal="center" vertical="center" wrapText="1"/>
    </xf>
    <xf numFmtId="60" fontId="5" fillId="3" borderId="20" applyNumberFormat="1" applyFont="1" applyFill="1" applyBorder="1" applyAlignment="1" applyProtection="0">
      <alignment horizontal="center" vertical="center" wrapText="1"/>
    </xf>
    <xf numFmtId="60" fontId="5" fillId="3" borderId="21" applyNumberFormat="1" applyFont="1" applyFill="1" applyBorder="1" applyAlignment="1" applyProtection="0">
      <alignment horizontal="center" vertical="center" wrapText="1"/>
    </xf>
    <xf numFmtId="0" fontId="5" borderId="6" applyNumberFormat="0" applyFont="1" applyFill="0" applyBorder="1" applyAlignment="1" applyProtection="0">
      <alignment horizontal="center" vertical="top" wrapText="1"/>
    </xf>
    <xf numFmtId="0" fontId="5" borderId="22" applyNumberFormat="0" applyFont="1" applyFill="0" applyBorder="1" applyAlignment="1" applyProtection="0">
      <alignment horizontal="center" vertical="center" wrapText="1"/>
    </xf>
    <xf numFmtId="0" fontId="5" borderId="16" applyNumberFormat="0" applyFont="1" applyFill="0" applyBorder="1" applyAlignment="1" applyProtection="0">
      <alignment horizontal="center" vertical="center" wrapText="1"/>
    </xf>
    <xf numFmtId="60" fontId="5" borderId="16" applyNumberFormat="1" applyFont="1" applyFill="0" applyBorder="1" applyAlignment="1" applyProtection="0">
      <alignment horizontal="center" vertical="center" wrapText="1"/>
    </xf>
    <xf numFmtId="60" fontId="5" borderId="23" applyNumberFormat="1" applyFont="1" applyFill="0" applyBorder="1" applyAlignment="1" applyProtection="0">
      <alignment horizontal="center" vertical="center" wrapText="1"/>
    </xf>
    <xf numFmtId="0" fontId="5" borderId="24" applyNumberFormat="0" applyFont="1" applyFill="0" applyBorder="1" applyAlignment="1" applyProtection="0">
      <alignment horizontal="center" vertical="center" wrapText="1"/>
    </xf>
    <xf numFmtId="49" fontId="5" fillId="4" borderId="25" applyNumberFormat="1" applyFont="1" applyFill="1" applyBorder="1" applyAlignment="1" applyProtection="0">
      <alignment horizontal="center" vertical="center" wrapText="1"/>
    </xf>
    <xf numFmtId="60" fontId="5" fillId="4" borderId="18" applyNumberFormat="1" applyFont="1" applyFill="1" applyBorder="1" applyAlignment="1" applyProtection="0">
      <alignment horizontal="center" vertical="center" wrapText="1"/>
    </xf>
    <xf numFmtId="0" fontId="5" fillId="4" borderId="18" applyNumberFormat="0" applyFont="1" applyFill="1" applyBorder="1" applyAlignment="1" applyProtection="0">
      <alignment horizontal="center" vertical="center" wrapText="1"/>
    </xf>
    <xf numFmtId="60" fontId="5" fillId="4" borderId="26" applyNumberFormat="1" applyFont="1" applyFill="1" applyBorder="1" applyAlignment="1" applyProtection="0">
      <alignment horizontal="center" vertical="center" wrapText="1"/>
    </xf>
    <xf numFmtId="60" fontId="5" fillId="4" borderId="27" applyNumberFormat="1" applyFont="1" applyFill="1" applyBorder="1" applyAlignment="1" applyProtection="0">
      <alignment horizontal="center" vertical="center" wrapText="1"/>
    </xf>
    <xf numFmtId="49" fontId="5" fillId="5" borderId="25" applyNumberFormat="1" applyFont="1" applyFill="1" applyBorder="1" applyAlignment="1" applyProtection="0">
      <alignment horizontal="center" vertical="center" wrapText="1"/>
    </xf>
    <xf numFmtId="0" fontId="0" borderId="19" applyNumberFormat="0" applyFont="1" applyFill="0" applyBorder="1" applyAlignment="1" applyProtection="0">
      <alignment horizontal="center" vertical="center" wrapText="1"/>
    </xf>
    <xf numFmtId="60" fontId="5" fillId="5" borderId="18" applyNumberFormat="1" applyFont="1" applyFill="1" applyBorder="1" applyAlignment="1" applyProtection="0">
      <alignment horizontal="center" vertical="center" wrapText="1"/>
    </xf>
    <xf numFmtId="0" fontId="5" fillId="5" borderId="18" applyNumberFormat="0" applyFont="1" applyFill="1" applyBorder="1" applyAlignment="1" applyProtection="0">
      <alignment horizontal="center" vertical="center" wrapText="1"/>
    </xf>
    <xf numFmtId="0" fontId="5" fillId="5" borderId="19" applyNumberFormat="0" applyFont="1" applyFill="1" applyBorder="1" applyAlignment="1" applyProtection="0">
      <alignment horizontal="center" vertical="center" wrapText="1"/>
    </xf>
    <xf numFmtId="60" fontId="5" fillId="5" borderId="26" applyNumberFormat="1" applyFont="1" applyFill="1" applyBorder="1" applyAlignment="1" applyProtection="0">
      <alignment horizontal="center" vertical="center" wrapText="1"/>
    </xf>
    <xf numFmtId="60" fontId="5" fillId="5" borderId="27" applyNumberFormat="1" applyFont="1" applyFill="1" applyBorder="1" applyAlignment="1" applyProtection="0">
      <alignment horizontal="center" vertical="center" wrapText="1"/>
    </xf>
    <xf numFmtId="0" fontId="5" fillId="6" borderId="15" applyNumberFormat="0" applyFont="1" applyFill="1" applyBorder="1" applyAlignment="1" applyProtection="0">
      <alignment horizontal="center" vertical="center" wrapText="1"/>
    </xf>
    <xf numFmtId="0" fontId="0" borderId="11" applyNumberFormat="0" applyFont="1" applyFill="0" applyBorder="1" applyAlignment="1" applyProtection="0">
      <alignment vertical="top" wrapText="1"/>
    </xf>
    <xf numFmtId="60" fontId="5" fillId="6" borderId="11" applyNumberFormat="1" applyFont="1" applyFill="1" applyBorder="1" applyAlignment="1" applyProtection="0">
      <alignment horizontal="center" vertical="center" wrapText="1"/>
    </xf>
    <xf numFmtId="0" fontId="5" fillId="6" borderId="11" applyNumberFormat="0" applyFont="1" applyFill="1" applyBorder="1" applyAlignment="1" applyProtection="0">
      <alignment horizontal="center" vertical="center" wrapText="1"/>
    </xf>
    <xf numFmtId="60" fontId="5" fillId="6" borderId="12" applyNumberFormat="1" applyFont="1" applyFill="1" applyBorder="1" applyAlignment="1" applyProtection="0">
      <alignment horizontal="center" vertical="center" wrapText="1"/>
    </xf>
    <xf numFmtId="0" fontId="5" borderId="13" applyNumberFormat="0" applyFont="1" applyFill="0" applyBorder="1" applyAlignment="1" applyProtection="0">
      <alignment horizontal="center" vertical="center" wrapText="1"/>
    </xf>
    <xf numFmtId="49" fontId="5" fillId="7" borderId="17" applyNumberFormat="1" applyFont="1" applyFill="1" applyBorder="1" applyAlignment="1" applyProtection="0">
      <alignment horizontal="center" vertical="center" wrapText="1"/>
    </xf>
    <xf numFmtId="60" fontId="5" fillId="7" borderId="19" applyNumberFormat="1" applyFont="1" applyFill="1" applyBorder="1" applyAlignment="1" applyProtection="0">
      <alignment horizontal="center" vertical="center" wrapText="1"/>
    </xf>
    <xf numFmtId="0" fontId="5" fillId="7" borderId="19" applyNumberFormat="0" applyFont="1" applyFill="1" applyBorder="1" applyAlignment="1" applyProtection="0">
      <alignment horizontal="center" vertical="center" wrapText="1"/>
    </xf>
    <xf numFmtId="60" fontId="5" fillId="7" borderId="20" applyNumberFormat="1" applyFont="1" applyFill="1" applyBorder="1" applyAlignment="1" applyProtection="0">
      <alignment horizontal="center" vertical="center" wrapText="1"/>
    </xf>
    <xf numFmtId="60" fontId="5" fillId="7" borderId="21" applyNumberFormat="1" applyFont="1" applyFill="1" applyBorder="1" applyAlignment="1" applyProtection="0">
      <alignment horizontal="center" vertical="center" wrapText="1"/>
    </xf>
    <xf numFmtId="49" fontId="5" fillId="8" borderId="17" applyNumberFormat="1" applyFont="1" applyFill="1" applyBorder="1" applyAlignment="1" applyProtection="0">
      <alignment horizontal="center" vertical="center" wrapText="1"/>
    </xf>
    <xf numFmtId="60" fontId="5" fillId="8" borderId="19" applyNumberFormat="1" applyFont="1" applyFill="1" applyBorder="1" applyAlignment="1" applyProtection="0">
      <alignment horizontal="center" vertical="center" wrapText="1"/>
    </xf>
    <xf numFmtId="0" fontId="5" fillId="8" borderId="19" applyNumberFormat="0" applyFont="1" applyFill="1" applyBorder="1" applyAlignment="1" applyProtection="0">
      <alignment horizontal="center" vertical="center" wrapText="1"/>
    </xf>
    <xf numFmtId="60" fontId="5" fillId="8" borderId="20" applyNumberFormat="1" applyFont="1" applyFill="1" applyBorder="1" applyAlignment="1" applyProtection="0">
      <alignment horizontal="center" vertical="center" wrapText="1"/>
    </xf>
    <xf numFmtId="0" fontId="5" fillId="8" borderId="21" applyNumberFormat="0" applyFont="1" applyFill="1" applyBorder="1" applyAlignment="1" applyProtection="0">
      <alignment horizontal="center" vertical="center" wrapText="1"/>
    </xf>
    <xf numFmtId="49" fontId="5" fillId="9" borderId="17" applyNumberFormat="1" applyFont="1" applyFill="1" applyBorder="1" applyAlignment="1" applyProtection="0">
      <alignment horizontal="center" vertical="center" wrapText="1"/>
    </xf>
    <xf numFmtId="60" fontId="5" fillId="9" borderId="19" applyNumberFormat="1" applyFont="1" applyFill="1" applyBorder="1" applyAlignment="1" applyProtection="0">
      <alignment horizontal="center" vertical="center" wrapText="1"/>
    </xf>
    <xf numFmtId="0" fontId="5" fillId="9" borderId="19" applyNumberFormat="0" applyFont="1" applyFill="1" applyBorder="1" applyAlignment="1" applyProtection="0">
      <alignment horizontal="center" vertical="center" wrapText="1"/>
    </xf>
    <xf numFmtId="60" fontId="5" fillId="9" borderId="20" applyNumberFormat="1" applyFont="1" applyFill="1" applyBorder="1" applyAlignment="1" applyProtection="0">
      <alignment horizontal="center" vertical="center" wrapText="1"/>
    </xf>
    <xf numFmtId="0" fontId="5" fillId="9" borderId="21" applyNumberFormat="0" applyFont="1" applyFill="1" applyBorder="1" applyAlignment="1" applyProtection="0">
      <alignment horizontal="center" vertical="center" wrapText="1"/>
    </xf>
    <xf numFmtId="49" fontId="5" fillId="10" borderId="1" applyNumberFormat="1" applyFont="1" applyFill="1" applyBorder="1" applyAlignment="1" applyProtection="0">
      <alignment horizontal="center" vertical="center" wrapText="1"/>
    </xf>
    <xf numFmtId="0" fontId="0" borderId="2" applyNumberFormat="0" applyFont="1" applyFill="0" applyBorder="1" applyAlignment="1" applyProtection="0">
      <alignment horizontal="center" vertical="center" wrapText="1"/>
    </xf>
    <xf numFmtId="60" fontId="5" fillId="10" borderId="2" applyNumberFormat="1" applyFont="1" applyFill="1" applyBorder="1" applyAlignment="1" applyProtection="0">
      <alignment horizontal="center" vertical="center" wrapText="1"/>
    </xf>
    <xf numFmtId="0" fontId="5" fillId="10" borderId="2" applyNumberFormat="0" applyFont="1" applyFill="1" applyBorder="1" applyAlignment="1" applyProtection="0">
      <alignment horizontal="center" vertical="center" wrapText="1"/>
    </xf>
    <xf numFmtId="60" fontId="5" fillId="10" borderId="3" applyNumberFormat="1" applyFont="1" applyFill="1" applyBorder="1" applyAlignment="1" applyProtection="0">
      <alignment horizontal="center" vertical="center" wrapText="1"/>
    </xf>
    <xf numFmtId="0" fontId="5" fillId="10" borderId="4" applyNumberFormat="0" applyFont="1" applyFill="1" applyBorder="1" applyAlignment="1" applyProtection="0">
      <alignment horizontal="center" vertical="center" wrapText="1"/>
    </xf>
    <xf numFmtId="0" fontId="5" fillId="10" borderId="3" applyNumberFormat="0" applyFont="1" applyFill="1" applyBorder="1" applyAlignment="1" applyProtection="0">
      <alignment horizontal="center" vertical="center" wrapText="1"/>
    </xf>
    <xf numFmtId="0" fontId="5" borderId="28" applyNumberFormat="0" applyFont="1" applyFill="0" applyBorder="1" applyAlignment="1" applyProtection="0">
      <alignment horizontal="center" vertical="center" wrapText="1"/>
    </xf>
    <xf numFmtId="0" fontId="0" borderId="29" applyNumberFormat="0" applyFont="1" applyFill="0" applyBorder="1" applyAlignment="1" applyProtection="0">
      <alignment vertical="top" wrapText="1"/>
    </xf>
    <xf numFmtId="0" fontId="0" borderId="30" applyNumberFormat="0" applyFont="1" applyFill="0" applyBorder="1" applyAlignment="1" applyProtection="0">
      <alignment vertical="top" wrapText="1"/>
    </xf>
    <xf numFmtId="0" fontId="0" borderId="31" applyNumberFormat="0" applyFont="1" applyFill="0" applyBorder="1" applyAlignment="1" applyProtection="0">
      <alignment vertical="top" wrapText="1"/>
    </xf>
    <xf numFmtId="49" fontId="5" borderId="32" applyNumberFormat="1" applyFont="1" applyFill="0" applyBorder="1" applyAlignment="1" applyProtection="0">
      <alignment horizontal="center" vertical="center" wrapText="1"/>
    </xf>
    <xf numFmtId="0" fontId="0" borderId="33" applyNumberFormat="0" applyFont="1" applyFill="0" applyBorder="1" applyAlignment="1" applyProtection="0">
      <alignment vertical="top" wrapText="1"/>
    </xf>
    <xf numFmtId="0" fontId="0" borderId="34" applyNumberFormat="0" applyFont="1" applyFill="0" applyBorder="1" applyAlignment="1" applyProtection="0">
      <alignment vertical="top" wrapText="1"/>
    </xf>
    <xf numFmtId="0" fontId="0" borderId="35" applyNumberFormat="0" applyFont="1" applyFill="0" applyBorder="1" applyAlignment="1" applyProtection="0">
      <alignment vertical="top" wrapText="1"/>
    </xf>
    <xf numFmtId="0" fontId="5" borderId="36" applyNumberFormat="0" applyFont="1" applyFill="0" applyBorder="1" applyAlignment="1" applyProtection="0">
      <alignment horizontal="center" vertical="center" wrapText="1"/>
    </xf>
    <xf numFmtId="49" fontId="5" borderId="1" applyNumberFormat="1" applyFont="1" applyFill="0" applyBorder="1" applyAlignment="1" applyProtection="0">
      <alignment horizontal="center" vertical="center" wrapText="1"/>
    </xf>
    <xf numFmtId="49" fontId="9" borderId="2" applyNumberFormat="1" applyFont="1" applyFill="0" applyBorder="1" applyAlignment="1" applyProtection="0">
      <alignment horizontal="center" vertical="center" wrapText="1"/>
    </xf>
    <xf numFmtId="49" fontId="5" borderId="2" applyNumberFormat="1" applyFont="1" applyFill="0" applyBorder="1" applyAlignment="1" applyProtection="0">
      <alignment horizontal="center" vertical="center" wrapText="1"/>
    </xf>
    <xf numFmtId="49" fontId="5" borderId="3" applyNumberFormat="1" applyFont="1" applyFill="0" applyBorder="1" applyAlignment="1" applyProtection="0">
      <alignment horizontal="center" vertical="center" wrapText="1"/>
    </xf>
    <xf numFmtId="0" fontId="5" borderId="4" applyNumberFormat="0" applyFont="1" applyFill="0" applyBorder="1" applyAlignment="1" applyProtection="0">
      <alignment horizontal="center" vertical="center" wrapText="1"/>
    </xf>
    <xf numFmtId="49" fontId="5" fillId="11" borderId="5" applyNumberFormat="1" applyFont="1" applyFill="1" applyBorder="1" applyAlignment="1" applyProtection="0">
      <alignment horizontal="center" vertical="center" wrapText="1"/>
    </xf>
    <xf numFmtId="60" fontId="9" borderId="29" applyNumberFormat="1" applyFont="1" applyFill="0" applyBorder="1" applyAlignment="1" applyProtection="0">
      <alignment horizontal="center" vertical="center" wrapText="1"/>
    </xf>
    <xf numFmtId="0" fontId="5" borderId="29" applyNumberFormat="1" applyFont="1" applyFill="0" applyBorder="1" applyAlignment="1" applyProtection="0">
      <alignment horizontal="center" vertical="center" wrapText="1"/>
    </xf>
    <xf numFmtId="62" fontId="9" borderId="29" applyNumberFormat="1" applyFont="1" applyFill="0" applyBorder="1" applyAlignment="1" applyProtection="0">
      <alignment horizontal="center" vertical="center" wrapText="1"/>
    </xf>
    <xf numFmtId="60" fontId="5" borderId="29" applyNumberFormat="1" applyFont="1" applyFill="0" applyBorder="1" applyAlignment="1" applyProtection="0">
      <alignment horizontal="center" vertical="center" wrapText="1"/>
    </xf>
    <xf numFmtId="0" fontId="5" borderId="29" applyNumberFormat="0" applyFont="1" applyFill="0" applyBorder="1" applyAlignment="1" applyProtection="0">
      <alignment horizontal="center" vertical="center" wrapText="1"/>
    </xf>
    <xf numFmtId="60" fontId="9" borderId="30" applyNumberFormat="1" applyFont="1" applyFill="0" applyBorder="1" applyAlignment="1" applyProtection="0">
      <alignment horizontal="center" vertical="center" wrapText="1"/>
    </xf>
    <xf numFmtId="0" fontId="9" borderId="37" applyNumberFormat="0" applyFont="1" applyFill="0" applyBorder="1" applyAlignment="1" applyProtection="0">
      <alignment horizontal="center" vertical="center" wrapText="1"/>
    </xf>
    <xf numFmtId="49" fontId="5" fillId="7" borderId="38" applyNumberFormat="1" applyFont="1" applyFill="1" applyBorder="1" applyAlignment="1" applyProtection="0">
      <alignment horizontal="center" vertical="center" wrapText="1"/>
    </xf>
    <xf numFmtId="60" fontId="9" borderId="33" applyNumberFormat="1" applyFont="1" applyFill="0" applyBorder="1" applyAlignment="1" applyProtection="0">
      <alignment horizontal="center" vertical="center" wrapText="1"/>
    </xf>
    <xf numFmtId="0" fontId="5" borderId="33" applyNumberFormat="1" applyFont="1" applyFill="0" applyBorder="1" applyAlignment="1" applyProtection="0">
      <alignment horizontal="center" vertical="center" wrapText="1"/>
    </xf>
    <xf numFmtId="62" fontId="9" borderId="33" applyNumberFormat="1" applyFont="1" applyFill="0" applyBorder="1" applyAlignment="1" applyProtection="0">
      <alignment horizontal="center" vertical="center" wrapText="1"/>
    </xf>
    <xf numFmtId="60" fontId="5" borderId="33" applyNumberFormat="1" applyFont="1" applyFill="0" applyBorder="1" applyAlignment="1" applyProtection="0">
      <alignment horizontal="center" vertical="center" wrapText="1"/>
    </xf>
    <xf numFmtId="0" fontId="5" borderId="33" applyNumberFormat="0" applyFont="1" applyFill="0" applyBorder="1" applyAlignment="1" applyProtection="0">
      <alignment horizontal="center" vertical="center" wrapText="1"/>
    </xf>
    <xf numFmtId="60" fontId="9" borderId="34" applyNumberFormat="1" applyFont="1" applyFill="0" applyBorder="1" applyAlignment="1" applyProtection="0">
      <alignment horizontal="center" vertical="center" wrapText="1"/>
    </xf>
    <xf numFmtId="0" fontId="9" borderId="39" applyNumberFormat="0" applyFont="1" applyFill="0" applyBorder="1" applyAlignment="1" applyProtection="0">
      <alignment horizontal="center" vertical="center" wrapText="1"/>
    </xf>
    <xf numFmtId="49" fontId="5" fillId="8" borderId="38" applyNumberFormat="1" applyFont="1" applyFill="1" applyBorder="1" applyAlignment="1" applyProtection="0">
      <alignment horizontal="center" vertical="center" wrapText="1"/>
    </xf>
    <xf numFmtId="62" fontId="5" borderId="33" applyNumberFormat="1" applyFont="1" applyFill="0" applyBorder="1" applyAlignment="1" applyProtection="0">
      <alignment horizontal="center" vertical="center" wrapText="1"/>
    </xf>
    <xf numFmtId="62" fontId="9" borderId="34" applyNumberFormat="1" applyFont="1" applyFill="0" applyBorder="1" applyAlignment="1" applyProtection="0">
      <alignment horizontal="center" vertical="center" wrapText="1"/>
    </xf>
    <xf numFmtId="49" fontId="5" fillId="9" borderId="25" applyNumberFormat="1" applyFont="1" applyFill="1" applyBorder="1" applyAlignment="1" applyProtection="0">
      <alignment horizontal="center" vertical="center" wrapText="1"/>
    </xf>
    <xf numFmtId="60" fontId="9" borderId="18" applyNumberFormat="1" applyFont="1" applyFill="0" applyBorder="1" applyAlignment="1" applyProtection="0">
      <alignment horizontal="center" vertical="center" wrapText="1"/>
    </xf>
    <xf numFmtId="0" fontId="5" borderId="18" applyNumberFormat="1" applyFont="1" applyFill="0" applyBorder="1" applyAlignment="1" applyProtection="0">
      <alignment horizontal="center" vertical="center" wrapText="1"/>
    </xf>
    <xf numFmtId="62" fontId="9" borderId="18" applyNumberFormat="1" applyFont="1" applyFill="0" applyBorder="1" applyAlignment="1" applyProtection="0">
      <alignment horizontal="center" vertical="center" wrapText="1"/>
    </xf>
    <xf numFmtId="62" fontId="5" borderId="18" applyNumberFormat="1" applyFont="1" applyFill="0" applyBorder="1" applyAlignment="1" applyProtection="0">
      <alignment horizontal="center" vertical="center" wrapText="1"/>
    </xf>
    <xf numFmtId="0" fontId="5" borderId="18" applyNumberFormat="0" applyFont="1" applyFill="0" applyBorder="1" applyAlignment="1" applyProtection="0">
      <alignment horizontal="center" vertical="center" wrapText="1"/>
    </xf>
    <xf numFmtId="62" fontId="9" borderId="26" applyNumberFormat="1" applyFont="1" applyFill="0" applyBorder="1" applyAlignment="1" applyProtection="0">
      <alignment horizontal="center" vertical="center" wrapText="1"/>
    </xf>
    <xf numFmtId="0" fontId="9" borderId="27" applyNumberFormat="0" applyFont="1" applyFill="0" applyBorder="1" applyAlignment="1" applyProtection="0">
      <alignment horizontal="center" vertical="center" wrapText="1"/>
    </xf>
    <xf numFmtId="0" fontId="5" borderId="40" applyNumberFormat="0" applyFont="1" applyFill="0" applyBorder="1" applyAlignment="1" applyProtection="0">
      <alignment horizontal="center" vertical="center" wrapText="1"/>
    </xf>
    <xf numFmtId="0" fontId="9" borderId="40" applyNumberFormat="0" applyFont="1" applyFill="0" applyBorder="1" applyAlignment="1" applyProtection="0">
      <alignment horizontal="center" vertical="center" wrapText="1"/>
    </xf>
    <xf numFmtId="62" fontId="9" borderId="40" applyNumberFormat="1" applyFont="1" applyFill="0" applyBorder="1" applyAlignment="1" applyProtection="0">
      <alignment horizontal="center" vertical="center" wrapText="1"/>
    </xf>
    <xf numFmtId="49" fontId="5" borderId="41" applyNumberFormat="1" applyFont="1" applyFill="0" applyBorder="1" applyAlignment="1" applyProtection="0">
      <alignment horizontal="center" vertical="center" wrapText="1"/>
    </xf>
    <xf numFmtId="0" fontId="0" borderId="41" applyNumberFormat="0" applyFont="1" applyFill="0" applyBorder="1" applyAlignment="1" applyProtection="0">
      <alignment vertical="top" wrapText="1"/>
    </xf>
    <xf numFmtId="0" fontId="5" borderId="42" applyNumberFormat="0" applyFont="1" applyFill="0" applyBorder="1" applyAlignment="1" applyProtection="0">
      <alignment horizontal="center" vertical="center" wrapText="1"/>
    </xf>
    <xf numFmtId="0" fontId="9" borderId="42" applyNumberFormat="0" applyFont="1" applyFill="0" applyBorder="1" applyAlignment="1" applyProtection="0">
      <alignment horizontal="center" vertical="center" wrapText="1"/>
    </xf>
    <xf numFmtId="62" fontId="9" borderId="42" applyNumberFormat="1" applyFont="1" applyFill="0" applyBorder="1" applyAlignment="1" applyProtection="0">
      <alignment horizontal="center" vertical="center" wrapText="1"/>
    </xf>
    <xf numFmtId="49" fontId="10" borderId="43" applyNumberFormat="1" applyFont="1" applyFill="0" applyBorder="1" applyAlignment="1" applyProtection="0">
      <alignment horizontal="center" vertical="center" wrapText="1"/>
    </xf>
    <xf numFmtId="0" fontId="0" borderId="40" applyNumberFormat="0" applyFont="1" applyFill="0" applyBorder="1" applyAlignment="1" applyProtection="0">
      <alignment vertical="top" wrapText="1"/>
    </xf>
    <xf numFmtId="0" fontId="0" borderId="44" applyNumberFormat="0" applyFont="1" applyFill="0" applyBorder="1" applyAlignment="1" applyProtection="0">
      <alignment vertical="top" wrapText="1"/>
    </xf>
    <xf numFmtId="0" fontId="5" borderId="45" applyNumberFormat="0" applyFont="1" applyFill="0" applyBorder="1" applyAlignment="1" applyProtection="0">
      <alignment horizontal="center" vertical="center" wrapText="1"/>
    </xf>
    <xf numFmtId="0" fontId="5" borderId="41" applyNumberFormat="0" applyFont="1" applyFill="0" applyBorder="1" applyAlignment="1" applyProtection="0">
      <alignment horizontal="center" vertical="center" wrapText="1"/>
    </xf>
    <xf numFmtId="62" fontId="9" borderId="41" applyNumberFormat="1" applyFont="1" applyFill="0" applyBorder="1" applyAlignment="1" applyProtection="0">
      <alignment horizontal="center" vertical="center" wrapText="1"/>
    </xf>
    <xf numFmtId="0" fontId="9" borderId="41" applyNumberFormat="0" applyFont="1" applyFill="0" applyBorder="1" applyAlignment="1" applyProtection="0">
      <alignment horizontal="center" vertical="center" wrapText="1"/>
    </xf>
    <xf numFmtId="0" fontId="9" borderId="46" applyNumberFormat="0" applyFont="1" applyFill="0" applyBorder="1" applyAlignment="1" applyProtection="0">
      <alignment horizontal="center" vertical="center" wrapText="1"/>
    </xf>
    <xf numFmtId="49" fontId="11" borderId="45" applyNumberFormat="1" applyFont="1" applyFill="0" applyBorder="1" applyAlignment="1" applyProtection="0">
      <alignment horizontal="center" vertical="center" wrapText="1"/>
    </xf>
    <xf numFmtId="60" fontId="11" borderId="41" applyNumberFormat="1" applyFont="1" applyFill="0" applyBorder="1" applyAlignment="1" applyProtection="0">
      <alignment horizontal="center" vertical="center" wrapText="1"/>
    </xf>
    <xf numFmtId="62" fontId="11" borderId="41" applyNumberFormat="1" applyFont="1" applyFill="0" applyBorder="1" applyAlignment="1" applyProtection="0">
      <alignment horizontal="center" vertical="center" wrapText="1"/>
    </xf>
    <xf numFmtId="0" fontId="11" borderId="41" applyNumberFormat="0" applyFont="1" applyFill="0" applyBorder="1" applyAlignment="1" applyProtection="0">
      <alignment horizontal="center" vertical="center" wrapText="1"/>
    </xf>
    <xf numFmtId="0" fontId="11" borderId="46" applyNumberFormat="0" applyFont="1" applyFill="0" applyBorder="1" applyAlignment="1" applyProtection="0">
      <alignment horizontal="center" vertical="center" wrapText="1"/>
    </xf>
    <xf numFmtId="0" fontId="11" borderId="45" applyNumberFormat="0" applyFont="1" applyFill="0" applyBorder="1" applyAlignment="1" applyProtection="0">
      <alignment horizontal="center" vertical="center" wrapText="1"/>
    </xf>
    <xf numFmtId="0" fontId="5" borderId="47" applyNumberFormat="0" applyFont="1" applyFill="0" applyBorder="1" applyAlignment="1" applyProtection="0">
      <alignment horizontal="center" vertical="center" wrapText="1"/>
    </xf>
    <xf numFmtId="0" fontId="9" borderId="48" applyNumberFormat="0" applyFont="1" applyFill="0" applyBorder="1" applyAlignment="1" applyProtection="0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06d4c9"/>
      <rgbColor rgb="fffefc78"/>
      <rgbColor rgb="ffff69e1"/>
      <rgbColor rgb="ffef9419"/>
      <rgbColor rgb="ffde6a10"/>
      <rgbColor rgb="fffefefe"/>
      <rgbColor rgb="ff875bb1"/>
      <rgbColor rgb="ff763e9b"/>
      <rgbColor rgb="ffbdc0bf"/>
      <rgbColor rgb="ffa5a5a5"/>
      <rgbColor rgb="ff7f7f7f"/>
      <rgbColor rgb="ffbfbfbf"/>
      <rgbColor rgb="ffff63ad"/>
      <rgbColor rgb="ffff64ae"/>
      <rgbColor rgb="ffff61ac"/>
      <rgbColor rgb="ff72fcd5"/>
      <rgbColor rgb="ffd783ff"/>
      <rgbColor rgb="ffffd478"/>
      <rgbColor rgb="ffff62ad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roundedCorners val="0"/>
  <c:chart>
    <c:autoTitleDeleted val="1"/>
    <c:plotArea>
      <c:layout>
        <c:manualLayout>
          <c:layoutTarget val="inner"/>
          <c:xMode val="edge"/>
          <c:yMode val="edge"/>
          <c:x val="0.136111"/>
          <c:y val="0.005"/>
          <c:w val="0.727778"/>
          <c:h val="0.866695"/>
        </c:manualLayout>
      </c:layout>
      <c:pieChart>
        <c:varyColors val="0"/>
        <c:ser>
          <c:idx val="0"/>
          <c:order val="0"/>
          <c:tx>
            <c:strRef>
              <c:f>'Feuille 1 - TABLEAU DES RECETTE'!$E$2</c:f>
              <c:strCache>
                <c:ptCount val="1"/>
                <c:pt idx="0">
                  <c:v>MODE DE RÈGLEMENT</c:v>
                </c:pt>
              </c:strCache>
            </c:strRef>
          </c:tx>
          <c:spPr>
            <a:solidFill>
              <a:srgbClr val="07D4CA"/>
            </a:solidFill>
            <a:ln w="12700" cap="flat">
              <a:noFill/>
              <a:miter lim="400000"/>
            </a:ln>
            <a:effectLst/>
          </c:spPr>
          <c:explosion val="0"/>
          <c:dPt>
            <c:idx val="0"/>
            <c:explosion val="0"/>
            <c:spPr>
              <a:solidFill>
                <a:srgbClr val="07D4CA"/>
              </a:solidFill>
              <a:ln w="12700" cap="flat">
                <a:noFill/>
                <a:miter lim="400000"/>
              </a:ln>
              <a:effectLst/>
            </c:spPr>
          </c:dPt>
          <c:dPt>
            <c:idx val="1"/>
            <c:explosion val="0"/>
            <c:spPr>
              <a:solidFill>
                <a:srgbClr val="FFFC79"/>
              </a:solidFill>
              <a:ln w="12700" cap="flat">
                <a:noFill/>
                <a:miter lim="400000"/>
              </a:ln>
              <a:effectLst/>
            </c:spPr>
          </c:dPt>
          <c:dPt>
            <c:idx val="2"/>
            <c:explosion val="0"/>
            <c:spPr>
              <a:solidFill>
                <a:srgbClr val="FF69E2"/>
              </a:solidFill>
              <a:ln w="12700" cap="flat">
                <a:noFill/>
                <a:miter lim="400000"/>
              </a:ln>
              <a:effectLst/>
            </c:spPr>
          </c:dPt>
          <c:dPt>
            <c:idx val="3"/>
            <c:explosion val="0"/>
            <c:spPr>
              <a:gradFill flip="none" rotWithShape="1">
                <a:gsLst>
                  <a:gs pos="0">
                    <a:srgbClr val="EF951A"/>
                  </a:gs>
                  <a:gs pos="100000">
                    <a:srgbClr val="DE6A10"/>
                  </a:gs>
                </a:gsLst>
                <a:lin ang="5400000" scaled="0"/>
              </a:gradFill>
              <a:ln w="12700" cap="flat">
                <a:noFill/>
                <a:miter lim="400000"/>
              </a:ln>
              <a:effectLst/>
            </c:spPr>
          </c:dPt>
          <c:dPt>
            <c:idx val="4"/>
            <c:explosion val="0"/>
            <c:spPr>
              <a:solidFill>
                <a:schemeClr val="accent2">
                  <a:hueOff val="-344320"/>
                  <a:satOff val="14681"/>
                  <a:lumOff val="12979"/>
                </a:schemeClr>
              </a:solidFill>
              <a:ln w="12700" cap="flat">
                <a:noFill/>
                <a:miter lim="400000"/>
              </a:ln>
              <a:effectLst/>
            </c:spPr>
          </c:dPt>
          <c:dPt>
            <c:idx val="5"/>
            <c:explosion val="0"/>
            <c:spPr>
              <a:gradFill flip="none" rotWithShape="1">
                <a:gsLst>
                  <a:gs pos="0">
                    <a:srgbClr val="885CB2"/>
                  </a:gs>
                  <a:gs pos="100000">
                    <a:srgbClr val="773F9B"/>
                  </a:gs>
                </a:gsLst>
                <a:lin ang="5400000" scaled="0"/>
              </a:gradFill>
              <a:ln w="12700" cap="flat">
                <a:noFill/>
                <a:miter lim="400000"/>
              </a:ln>
              <a:effectLst/>
            </c:spPr>
          </c:dPt>
          <c:dLbls>
            <c:dLbl>
              <c:idx val="0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FFFFFF"/>
                      </a:solidFill>
                      <a:effectLst>
                        <a:outerShdw sx="100000" sy="100000" kx="0" ky="0" algn="tl" rotWithShape="1" blurRad="63500" dist="38100" dir="5273901">
                          <a:srgbClr val="000000">
                            <a:alpha val="100000"/>
                          </a:srgbClr>
                        </a:outerShdw>
                      </a:effectLst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FFFFFF"/>
                      </a:solidFill>
                      <a:effectLst>
                        <a:outerShdw sx="100000" sy="100000" kx="0" ky="0" algn="tl" rotWithShape="1" blurRad="63500" dist="38100" dir="5273901">
                          <a:srgbClr val="000000">
                            <a:alpha val="100000"/>
                          </a:srgbClr>
                        </a:outerShdw>
                      </a:effectLst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#,##0%" sourceLinked="0"/>
            <c:txPr>
              <a:bodyPr/>
              <a:lstStyle/>
              <a:p>
                <a:pPr>
                  <a:defRPr b="0" i="0" strike="noStrike" sz="13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noFill/>
                <a:ln w="6350" cap="flat">
                  <a:solidFill>
                    <a:srgbClr val="000000"/>
                  </a:solidFill>
                  <a:prstDash val="solid"/>
                  <a:miter lim="400000"/>
                </a:ln>
                <a:effectLst/>
              </c:spPr>
            </c:leaderLines>
          </c:dLbls>
          <c:cat>
            <c:strLit>
              <c:ptCount val="6"/>
              <c:pt idx="0">
                <c:v>travaux web</c:v>
              </c:pt>
              <c:pt idx="1">
                <c:v>formation</c:v>
              </c:pt>
              <c:pt idx="2">
                <c:v>vente produits</c:v>
              </c:pt>
              <c:pt idx="3">
                <c:v>redaction web</c:v>
              </c:pt>
              <c:pt idx="4">
                <c:v>affiliation</c:v>
              </c:pt>
              <c:pt idx="5">
                <c:v>divers</c:v>
              </c:pt>
            </c:strLit>
          </c:cat>
          <c:val>
            <c:numRef>
              <c:f>'Feuille 1 - TABLEAU DES RECETTE'!$C$114:$C$119</c:f>
              <c:numCache>
                <c:ptCount val="6"/>
                <c:pt idx="0">
                  <c:v>1470.000000</c:v>
                </c:pt>
                <c:pt idx="1">
                  <c:v>1370.000000</c:v>
                </c:pt>
                <c:pt idx="2">
                  <c:v>1180.000000</c:v>
                </c:pt>
                <c:pt idx="3">
                  <c:v>1370.000000</c:v>
                </c:pt>
                <c:pt idx="4">
                  <c:v>290.000000</c:v>
                </c:pt>
                <c:pt idx="5">
                  <c:v>0.000000</c:v>
                </c:pt>
              </c:numCache>
            </c:numRef>
          </c:val>
        </c:ser>
        <c:ser>
          <c:idx val="0"/>
          <c:order val="1"/>
          <c:tx>
            <c:strRef>
              <c:f>'Feuille 1 - TABLEAU DES RECETTE'!$C$2</c:f>
              <c:strCache>
                <c:ptCount val="1"/>
                <c:pt idx="1">
                  <c:v>N° FACTURE</c:v>
                </c:pt>
              </c:strCache>
            </c:strRef>
          </c:tx>
          <c:spPr>
            <a:solidFill>
              <a:srgbClr val="07D4CA"/>
            </a:solidFill>
            <a:ln w="12700" cap="flat">
              <a:noFill/>
              <a:miter lim="400000"/>
            </a:ln>
            <a:effectLst/>
          </c:spPr>
          <c:explosion val="0"/>
          <c:dPt>
            <c:idx val="0"/>
            <c:explosion val="0"/>
            <c:spPr>
              <a:solidFill>
                <a:srgbClr val="07D4CA"/>
              </a:solidFill>
              <a:ln w="12700" cap="flat">
                <a:noFill/>
                <a:miter lim="400000"/>
              </a:ln>
              <a:effectLst/>
            </c:spPr>
          </c:dPt>
          <c:dPt>
            <c:idx val="1"/>
            <c:explosion val="0"/>
            <c:spPr>
              <a:solidFill>
                <a:srgbClr val="FFFC79"/>
              </a:solidFill>
              <a:ln w="12700" cap="flat">
                <a:noFill/>
                <a:miter lim="400000"/>
              </a:ln>
              <a:effectLst/>
            </c:spPr>
          </c:dPt>
          <c:dPt>
            <c:idx val="2"/>
            <c:explosion val="0"/>
            <c:spPr>
              <a:solidFill>
                <a:srgbClr val="FF69E2"/>
              </a:solidFill>
              <a:ln w="12700" cap="flat">
                <a:noFill/>
                <a:miter lim="400000"/>
              </a:ln>
              <a:effectLst/>
            </c:spPr>
          </c:dPt>
          <c:dPt>
            <c:idx val="3"/>
            <c:explosion val="0"/>
            <c:spPr>
              <a:gradFill flip="none" rotWithShape="1">
                <a:gsLst>
                  <a:gs pos="0">
                    <a:srgbClr val="EF951A"/>
                  </a:gs>
                  <a:gs pos="100000">
                    <a:srgbClr val="DE6A10"/>
                  </a:gs>
                </a:gsLst>
                <a:lin ang="5400000" scaled="0"/>
              </a:gradFill>
              <a:ln w="12700" cap="flat">
                <a:noFill/>
                <a:miter lim="400000"/>
              </a:ln>
              <a:effectLst/>
            </c:spPr>
          </c:dPt>
          <c:dPt>
            <c:idx val="4"/>
            <c:explosion val="0"/>
            <c:spPr>
              <a:solidFill>
                <a:schemeClr val="accent2">
                  <a:hueOff val="-344320"/>
                  <a:satOff val="14681"/>
                  <a:lumOff val="12979"/>
                </a:schemeClr>
              </a:solidFill>
              <a:ln w="12700" cap="flat">
                <a:noFill/>
                <a:miter lim="400000"/>
              </a:ln>
              <a:effectLst/>
            </c:spPr>
          </c:dPt>
          <c:dPt>
            <c:idx val="5"/>
            <c:explosion val="0"/>
            <c:spPr>
              <a:gradFill flip="none" rotWithShape="1">
                <a:gsLst>
                  <a:gs pos="0">
                    <a:srgbClr val="885CB2"/>
                  </a:gs>
                  <a:gs pos="100000">
                    <a:srgbClr val="773F9B"/>
                  </a:gs>
                </a:gsLst>
                <a:lin ang="5400000" scaled="0"/>
              </a:gradFill>
              <a:ln w="12700" cap="flat">
                <a:noFill/>
                <a:miter lim="400000"/>
              </a:ln>
              <a:effectLst/>
            </c:spPr>
          </c:dPt>
          <c:dLbls>
            <c:dLbl>
              <c:idx val="0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FFFFFF"/>
                      </a:solidFill>
                      <a:effectLst>
                        <a:outerShdw sx="100000" sy="100000" kx="0" ky="0" algn="tl" rotWithShape="1" blurRad="63500" dist="38100" dir="5273901">
                          <a:srgbClr val="000000">
                            <a:alpha val="100000"/>
                          </a:srgbClr>
                        </a:outerShdw>
                      </a:effectLst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numFmt formatCode="#,##0%" sourceLinked="0"/>
              <c:txPr>
                <a:bodyPr/>
                <a:lstStyle/>
                <a:p>
                  <a:pPr>
                    <a:defRPr b="0" i="0" strike="noStrike" sz="1300" u="none">
                      <a:solidFill>
                        <a:srgbClr val="000000"/>
                      </a:solidFill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numFmt formatCode="#,##0%" sourceLinked="0"/>
              <c:txPr>
                <a:bodyPr/>
                <a:lstStyle/>
                <a:p>
                  <a:pPr>
                    <a:defRPr b="0" i="0" strike="noStrike" sz="1200" u="none">
                      <a:solidFill>
                        <a:srgbClr val="FFFFFF"/>
                      </a:solidFill>
                      <a:effectLst>
                        <a:outerShdw sx="100000" sy="100000" kx="0" ky="0" algn="tl" rotWithShape="1" blurRad="63500" dist="38100" dir="5273901">
                          <a:srgbClr val="000000">
                            <a:alpha val="100000"/>
                          </a:srgbClr>
                        </a:outerShdw>
                      </a:effectLst>
                      <a:latin typeface="Helvetica"/>
                    </a:defRPr>
                  </a:pPr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#,##0%" sourceLinked="0"/>
            <c:txPr>
              <a:bodyPr/>
              <a:lstStyle/>
              <a:p>
                <a:pPr>
                  <a:defRPr b="0" i="0" strike="noStrike" sz="1300" u="none">
                    <a:solidFill>
                      <a:srgbClr val="000000"/>
                    </a:solidFill>
                    <a:latin typeface="Helvetica"/>
                  </a:defRPr>
                </a:pPr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noFill/>
                <a:ln w="6350" cap="flat">
                  <a:solidFill>
                    <a:srgbClr val="000000"/>
                  </a:solidFill>
                  <a:prstDash val="solid"/>
                  <a:miter lim="400000"/>
                </a:ln>
                <a:effectLst/>
              </c:spPr>
            </c:leaderLines>
          </c:dLbls>
          <c:cat>
            <c:strLit>
              <c:ptCount val="6"/>
              <c:pt idx="0">
                <c:v>travaux web</c:v>
              </c:pt>
              <c:pt idx="1">
                <c:v>formation</c:v>
              </c:pt>
              <c:pt idx="2">
                <c:v>vente produits</c:v>
              </c:pt>
              <c:pt idx="3">
                <c:v>redaction web</c:v>
              </c:pt>
              <c:pt idx="4">
                <c:v>affiliation</c:v>
              </c:pt>
              <c:pt idx="5">
                <c:v>divers</c:v>
              </c:pt>
            </c:strLit>
          </c:cat>
          <c:val>
            <c:numRef>
              <c:f>'Feuille 1 - TABLEAU DES RECETTE'!$E$114</c:f>
              <c:numCache>
                <c:ptCount val="0"/>
              </c:numCache>
            </c:numRef>
          </c:val>
        </c:ser>
        <c:firstSliceAng val="0"/>
      </c:pieChart>
      <c:spPr>
        <a:noFill/>
        <a:ln w="12700" cap="flat">
          <a:noFill/>
          <a:miter lim="400000"/>
        </a:ln>
        <a:effectLst/>
      </c:spPr>
    </c:plotArea>
    <c:legend>
      <c:legendPos val="b"/>
      <c:layout>
        <c:manualLayout>
          <c:xMode val="edge"/>
          <c:yMode val="edge"/>
          <c:x val="0"/>
          <c:y val="0.906963"/>
          <c:w val="1"/>
          <c:h val="0.0930369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000" u="none">
              <a:solidFill>
                <a:srgbClr val="000000"/>
              </a:solidFill>
              <a:latin typeface="Helvetica"/>
            </a:defRPr>
          </a:pPr>
        </a:p>
      </c:txPr>
    </c:legend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4</xdr:col>
      <xdr:colOff>0</xdr:colOff>
      <xdr:row>113</xdr:row>
      <xdr:rowOff>165087</xdr:rowOff>
    </xdr:from>
    <xdr:to>
      <xdr:col>7</xdr:col>
      <xdr:colOff>1176470</xdr:colOff>
      <xdr:row>124</xdr:row>
      <xdr:rowOff>152387</xdr:rowOff>
    </xdr:to>
    <xdr:graphicFrame>
      <xdr:nvGraphicFramePr>
        <xdr:cNvPr id="2" name="Chart 2"/>
        <xdr:cNvGraphicFramePr/>
      </xdr:nvGraphicFramePr>
      <xdr:xfrm>
        <a:off x="5093946" y="41287858"/>
        <a:ext cx="4572001" cy="37846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H127"/>
  <sheetViews>
    <sheetView workbookViewId="0" showGridLines="0" defaultGridColor="1">
      <pane topLeftCell="A3" xSplit="0" ySplit="2" activePane="bottomLeft" state="frozen"/>
    </sheetView>
  </sheetViews>
  <sheetFormatPr defaultColWidth="12.04" defaultRowHeight="18" customHeight="1" outlineLevelRow="0" outlineLevelCol="0"/>
  <cols>
    <col min="1" max="1" width="12.0469" style="1" customWidth="1"/>
    <col min="2" max="2" width="22.4922" style="1" customWidth="1"/>
    <col min="3" max="3" width="20.2891" style="1" customWidth="1"/>
    <col min="4" max="4" width="12.0469" style="1" customWidth="1"/>
    <col min="5" max="5" width="13.8438" style="1" customWidth="1"/>
    <col min="6" max="6" width="14.3047" style="1" customWidth="1"/>
    <col min="7" max="7" width="16.4297" style="1" customWidth="1"/>
    <col min="8" max="8" width="22.875" style="1" customWidth="1"/>
    <col min="9" max="256" width="12.0469" style="1" customWidth="1"/>
  </cols>
  <sheetData>
    <row r="1" ht="37" customHeight="1">
      <c r="A1" t="s" s="2">
        <v>2</v>
      </c>
      <c r="B1" s="2"/>
      <c r="C1" s="2"/>
      <c r="D1" s="2"/>
      <c r="E1" s="2"/>
      <c r="F1" s="2"/>
      <c r="G1" s="2"/>
      <c r="H1" s="2"/>
    </row>
    <row r="2" ht="58" customHeight="1">
      <c r="A2" t="s" s="3">
        <v>3</v>
      </c>
      <c r="B2" t="s" s="4">
        <v>4</v>
      </c>
      <c r="C2" t="s" s="4">
        <v>5</v>
      </c>
      <c r="D2" t="s" s="4">
        <v>6</v>
      </c>
      <c r="E2" t="s" s="4">
        <v>7</v>
      </c>
      <c r="F2" t="s" s="4">
        <v>8</v>
      </c>
      <c r="G2" t="s" s="5">
        <v>9</v>
      </c>
      <c r="H2" t="s" s="6">
        <v>10</v>
      </c>
    </row>
    <row r="3" ht="25.15" customHeight="1">
      <c r="A3" s="7"/>
      <c r="B3" s="8"/>
      <c r="C3" s="8"/>
      <c r="D3" s="9"/>
      <c r="E3" s="8"/>
      <c r="F3" s="8"/>
      <c r="G3" s="10"/>
      <c r="H3" s="11"/>
    </row>
    <row r="4" ht="24.35" customHeight="1">
      <c r="A4" t="s" s="12">
        <v>11</v>
      </c>
      <c r="B4" t="s" s="13">
        <v>12</v>
      </c>
      <c r="C4" t="s" s="14">
        <v>13</v>
      </c>
      <c r="D4" s="15">
        <v>490</v>
      </c>
      <c r="E4" t="s" s="16">
        <v>14</v>
      </c>
      <c r="F4" s="17">
        <v>41656</v>
      </c>
      <c r="G4" s="18">
        <f>IF(E4="Non Reçu",0,D4)</f>
        <v>490</v>
      </c>
      <c r="H4" t="s" s="19">
        <v>15</v>
      </c>
    </row>
    <row r="5" ht="24.3" customHeight="1">
      <c r="A5" t="s" s="20">
        <v>11</v>
      </c>
      <c r="B5" t="s" s="14">
        <v>16</v>
      </c>
      <c r="C5" t="s" s="14">
        <v>13</v>
      </c>
      <c r="D5" s="15">
        <v>390</v>
      </c>
      <c r="E5" t="s" s="16">
        <v>17</v>
      </c>
      <c r="F5" s="17">
        <v>41656</v>
      </c>
      <c r="G5" s="18">
        <f>IF(E5="Non Reçu",0,D5)</f>
        <v>390</v>
      </c>
      <c r="H5" t="s" s="19">
        <v>18</v>
      </c>
    </row>
    <row r="6" ht="24.25" customHeight="1">
      <c r="A6" t="s" s="21">
        <v>11</v>
      </c>
      <c r="B6" t="s" s="14">
        <v>19</v>
      </c>
      <c r="C6" t="s" s="14">
        <v>13</v>
      </c>
      <c r="D6" s="15">
        <v>590</v>
      </c>
      <c r="E6" t="s" s="16">
        <v>14</v>
      </c>
      <c r="F6" s="17">
        <v>41641</v>
      </c>
      <c r="G6" s="18">
        <f>IF(E6="Non Reçu",0,D6)</f>
        <v>590</v>
      </c>
      <c r="H6" t="s" s="19">
        <v>20</v>
      </c>
    </row>
    <row r="7" ht="24.25" customHeight="1">
      <c r="A7" t="s" s="21">
        <v>11</v>
      </c>
      <c r="B7" t="s" s="14">
        <v>21</v>
      </c>
      <c r="C7" t="s" s="14">
        <v>13</v>
      </c>
      <c r="D7" s="15">
        <v>190</v>
      </c>
      <c r="E7" t="s" s="16">
        <v>14</v>
      </c>
      <c r="F7" s="17">
        <v>41640</v>
      </c>
      <c r="G7" s="18">
        <f>IF(E7="Non Reçu",0,D7)</f>
        <v>190</v>
      </c>
      <c r="H7" t="s" s="19">
        <v>22</v>
      </c>
    </row>
    <row r="8" ht="24.25" customHeight="1">
      <c r="A8" t="s" s="21">
        <v>11</v>
      </c>
      <c r="B8" t="s" s="14">
        <v>23</v>
      </c>
      <c r="C8" t="s" s="14">
        <v>13</v>
      </c>
      <c r="D8" s="15">
        <v>290</v>
      </c>
      <c r="E8" t="s" s="16">
        <v>24</v>
      </c>
      <c r="F8" s="17">
        <v>41643</v>
      </c>
      <c r="G8" s="18">
        <f>IF(E8="Non Reçu",0,D8)</f>
        <v>0</v>
      </c>
      <c r="H8" t="s" s="19">
        <v>25</v>
      </c>
    </row>
    <row r="9" ht="24.3" customHeight="1">
      <c r="A9" s="22"/>
      <c r="B9" s="23"/>
      <c r="C9" s="23"/>
      <c r="D9" s="23"/>
      <c r="E9" s="24"/>
      <c r="F9" s="24"/>
      <c r="G9" s="18"/>
      <c r="H9" s="19"/>
    </row>
    <row r="10" ht="25.15" customHeight="1">
      <c r="A10" t="s" s="25">
        <v>26</v>
      </c>
      <c r="B10" s="26"/>
      <c r="C10" s="26"/>
      <c r="D10" s="27">
        <f>SUM(D3:D9)</f>
        <v>1950</v>
      </c>
      <c r="E10" s="28"/>
      <c r="F10" s="28"/>
      <c r="G10" s="29">
        <f>SUM(G3:G9)</f>
        <v>1660</v>
      </c>
      <c r="H10" s="30"/>
    </row>
    <row r="11" ht="25.15" customHeight="1">
      <c r="A11" s="7"/>
      <c r="B11" s="31"/>
      <c r="C11" s="31"/>
      <c r="D11" s="9"/>
      <c r="E11" s="8"/>
      <c r="F11" s="8"/>
      <c r="G11" s="10"/>
      <c r="H11" s="11"/>
    </row>
    <row r="12" ht="24.35" customHeight="1">
      <c r="A12" t="s" s="12">
        <v>11</v>
      </c>
      <c r="B12" t="s" s="13">
        <v>12</v>
      </c>
      <c r="C12" t="s" s="14">
        <v>13</v>
      </c>
      <c r="D12" s="15">
        <v>490</v>
      </c>
      <c r="E12" t="s" s="16">
        <v>14</v>
      </c>
      <c r="F12" s="17">
        <v>41683</v>
      </c>
      <c r="G12" s="18">
        <f>IF(E12="Non Reçu",0,D12)</f>
        <v>490</v>
      </c>
      <c r="H12" t="s" s="19">
        <v>15</v>
      </c>
    </row>
    <row r="13" ht="24.3" customHeight="1">
      <c r="A13" t="s" s="20">
        <v>11</v>
      </c>
      <c r="B13" t="s" s="14">
        <v>16</v>
      </c>
      <c r="C13" t="s" s="14">
        <v>13</v>
      </c>
      <c r="D13" s="15">
        <v>390</v>
      </c>
      <c r="E13" t="s" s="16">
        <v>17</v>
      </c>
      <c r="F13" s="17">
        <v>41677</v>
      </c>
      <c r="G13" s="18">
        <f>IF(E13="Non Reçu",0,D13)</f>
        <v>390</v>
      </c>
      <c r="H13" t="s" s="19">
        <v>18</v>
      </c>
    </row>
    <row r="14" ht="24.25" customHeight="1">
      <c r="A14" t="s" s="21">
        <v>11</v>
      </c>
      <c r="B14" t="s" s="14">
        <v>19</v>
      </c>
      <c r="C14" t="s" s="14">
        <v>13</v>
      </c>
      <c r="D14" s="15">
        <v>590</v>
      </c>
      <c r="E14" t="s" s="16">
        <v>14</v>
      </c>
      <c r="F14" s="17">
        <v>41672</v>
      </c>
      <c r="G14" s="18">
        <f>IF(E14="Non Reçu",0,D14)</f>
        <v>590</v>
      </c>
      <c r="H14" t="s" s="19">
        <v>20</v>
      </c>
    </row>
    <row r="15" ht="24.25" customHeight="1">
      <c r="A15" t="s" s="21">
        <v>11</v>
      </c>
      <c r="B15" t="s" s="14">
        <v>21</v>
      </c>
      <c r="C15" t="s" s="14">
        <v>13</v>
      </c>
      <c r="D15" s="15">
        <v>190</v>
      </c>
      <c r="E15" t="s" s="16">
        <v>14</v>
      </c>
      <c r="F15" s="17">
        <v>41647</v>
      </c>
      <c r="G15" s="18">
        <f>IF(E15="Non Reçu",0,D15)</f>
        <v>190</v>
      </c>
      <c r="H15" t="s" s="19">
        <v>22</v>
      </c>
    </row>
    <row r="16" ht="24.25" customHeight="1">
      <c r="A16" t="s" s="21">
        <v>11</v>
      </c>
      <c r="B16" t="s" s="14">
        <v>23</v>
      </c>
      <c r="C16" t="s" s="14">
        <v>13</v>
      </c>
      <c r="D16" s="15">
        <v>290</v>
      </c>
      <c r="E16" t="s" s="16">
        <v>17</v>
      </c>
      <c r="F16" s="17">
        <v>41653</v>
      </c>
      <c r="G16" s="18">
        <f>IF(E16="Non Reçu",0,D16)</f>
        <v>290</v>
      </c>
      <c r="H16" t="s" s="19">
        <v>25</v>
      </c>
    </row>
    <row r="17" ht="24.3" customHeight="1">
      <c r="A17" s="32"/>
      <c r="B17" s="33"/>
      <c r="C17" s="33"/>
      <c r="D17" s="34"/>
      <c r="E17" s="33"/>
      <c r="F17" s="33"/>
      <c r="G17" s="35"/>
      <c r="H17" s="36"/>
    </row>
    <row r="18" ht="25.15" customHeight="1">
      <c r="A18" t="s" s="37">
        <v>27</v>
      </c>
      <c r="B18" s="26"/>
      <c r="C18" s="26"/>
      <c r="D18" s="38">
        <f>SUM(D11:D17)</f>
        <v>1950</v>
      </c>
      <c r="E18" s="39"/>
      <c r="F18" s="39"/>
      <c r="G18" s="40">
        <f>SUM(G11:G17)</f>
        <v>1950</v>
      </c>
      <c r="H18" s="41"/>
    </row>
    <row r="19" ht="25.15" customHeight="1">
      <c r="A19" s="7"/>
      <c r="B19" s="31"/>
      <c r="C19" s="31"/>
      <c r="D19" s="9"/>
      <c r="E19" s="8"/>
      <c r="F19" s="8"/>
      <c r="G19" s="10"/>
      <c r="H19" s="11"/>
    </row>
    <row r="20" ht="24.35" customHeight="1">
      <c r="A20" t="s" s="12">
        <v>11</v>
      </c>
      <c r="B20" t="s" s="13">
        <v>12</v>
      </c>
      <c r="C20" t="s" s="14">
        <v>13</v>
      </c>
      <c r="D20" s="15">
        <v>490</v>
      </c>
      <c r="E20" t="s" s="16">
        <v>17</v>
      </c>
      <c r="F20" s="24"/>
      <c r="G20" s="18">
        <f>IF(E20="Non Reçu",0,D20)</f>
        <v>490</v>
      </c>
      <c r="H20" t="s" s="19">
        <v>15</v>
      </c>
    </row>
    <row r="21" ht="24.3" customHeight="1">
      <c r="A21" t="s" s="20">
        <v>11</v>
      </c>
      <c r="B21" t="s" s="14">
        <v>16</v>
      </c>
      <c r="C21" t="s" s="14">
        <v>13</v>
      </c>
      <c r="D21" s="15">
        <v>390</v>
      </c>
      <c r="E21" t="s" s="16">
        <v>24</v>
      </c>
      <c r="F21" s="24"/>
      <c r="G21" s="18">
        <f>IF(E21="Non Reçu",0,D21)</f>
        <v>0</v>
      </c>
      <c r="H21" t="s" s="19">
        <v>20</v>
      </c>
    </row>
    <row r="22" ht="24.25" customHeight="1">
      <c r="A22" t="s" s="21">
        <v>11</v>
      </c>
      <c r="B22" t="s" s="14">
        <v>19</v>
      </c>
      <c r="C22" t="s" s="14">
        <v>13</v>
      </c>
      <c r="D22" s="15">
        <v>590</v>
      </c>
      <c r="E22" t="s" s="16">
        <v>28</v>
      </c>
      <c r="F22" s="24"/>
      <c r="G22" s="18">
        <f>IF(E22="Non Reçu",0,D22)</f>
        <v>590</v>
      </c>
      <c r="H22" t="s" s="19">
        <v>18</v>
      </c>
    </row>
    <row r="23" ht="24.25" customHeight="1">
      <c r="A23" t="s" s="21">
        <v>11</v>
      </c>
      <c r="B23" t="s" s="14">
        <v>21</v>
      </c>
      <c r="C23" t="s" s="14">
        <v>13</v>
      </c>
      <c r="D23" s="15">
        <v>190</v>
      </c>
      <c r="E23" t="s" s="16">
        <v>14</v>
      </c>
      <c r="F23" s="24"/>
      <c r="G23" s="18">
        <f>IF(E23="Non Reçu",0,D23)</f>
        <v>190</v>
      </c>
      <c r="H23" t="s" s="19">
        <v>22</v>
      </c>
    </row>
    <row r="24" ht="24.25" customHeight="1">
      <c r="A24" t="s" s="21">
        <v>11</v>
      </c>
      <c r="B24" t="s" s="14">
        <v>23</v>
      </c>
      <c r="C24" t="s" s="14">
        <v>13</v>
      </c>
      <c r="D24" s="15">
        <v>290</v>
      </c>
      <c r="E24" t="s" s="16">
        <v>24</v>
      </c>
      <c r="F24" s="24"/>
      <c r="G24" s="18">
        <f>IF(E24="Non Reçu",0,D24)</f>
        <v>0</v>
      </c>
      <c r="H24" t="s" s="19">
        <v>25</v>
      </c>
    </row>
    <row r="25" ht="24.3" customHeight="1">
      <c r="A25" s="32"/>
      <c r="B25" s="33"/>
      <c r="C25" s="24"/>
      <c r="D25" s="34"/>
      <c r="E25" s="33"/>
      <c r="F25" s="24"/>
      <c r="G25" s="35"/>
      <c r="H25" s="36"/>
    </row>
    <row r="26" ht="25.15" customHeight="1">
      <c r="A26" t="s" s="42">
        <v>29</v>
      </c>
      <c r="B26" s="26"/>
      <c r="C26" s="43"/>
      <c r="D26" s="44">
        <f>SUM(D19:D24)</f>
        <v>1950</v>
      </c>
      <c r="E26" s="45"/>
      <c r="F26" s="46"/>
      <c r="G26" s="47">
        <f>SUM(G19:G25)</f>
        <v>1270</v>
      </c>
      <c r="H26" s="48"/>
    </row>
    <row r="27" ht="25.15" customHeight="1">
      <c r="A27" s="7"/>
      <c r="B27" s="31"/>
      <c r="C27" s="31"/>
      <c r="D27" s="9"/>
      <c r="E27" s="8"/>
      <c r="F27" s="8"/>
      <c r="G27" s="10"/>
      <c r="H27" s="11"/>
    </row>
    <row r="28" ht="24.35" customHeight="1">
      <c r="A28" t="s" s="12">
        <v>11</v>
      </c>
      <c r="B28" t="s" s="13">
        <v>12</v>
      </c>
      <c r="C28" t="s" s="14">
        <v>13</v>
      </c>
      <c r="D28" s="15">
        <v>490</v>
      </c>
      <c r="E28" t="s" s="16">
        <v>24</v>
      </c>
      <c r="F28" s="24"/>
      <c r="G28" s="18">
        <f>IF(E28="Non Reçu",0,D28)</f>
        <v>0</v>
      </c>
      <c r="H28" t="s" s="19">
        <v>15</v>
      </c>
    </row>
    <row r="29" ht="24.3" customHeight="1">
      <c r="A29" t="s" s="20">
        <v>11</v>
      </c>
      <c r="B29" t="s" s="14">
        <v>16</v>
      </c>
      <c r="C29" t="s" s="14">
        <v>13</v>
      </c>
      <c r="D29" s="15">
        <v>390</v>
      </c>
      <c r="E29" t="s" s="16">
        <v>24</v>
      </c>
      <c r="F29" s="24"/>
      <c r="G29" s="18">
        <f>IF(E29="Non Reçu",0,D29)</f>
        <v>0</v>
      </c>
      <c r="H29" t="s" s="19">
        <v>18</v>
      </c>
    </row>
    <row r="30" ht="24.25" customHeight="1">
      <c r="A30" t="s" s="21">
        <v>11</v>
      </c>
      <c r="B30" t="s" s="14">
        <v>19</v>
      </c>
      <c r="C30" t="s" s="14">
        <v>13</v>
      </c>
      <c r="D30" s="15">
        <v>590</v>
      </c>
      <c r="E30" t="s" s="16">
        <v>24</v>
      </c>
      <c r="F30" s="24"/>
      <c r="G30" s="18">
        <f>IF(E30="Non Reçu",0,D30)</f>
        <v>0</v>
      </c>
      <c r="H30" t="s" s="19">
        <v>20</v>
      </c>
    </row>
    <row r="31" ht="24.25" customHeight="1">
      <c r="A31" t="s" s="21">
        <v>11</v>
      </c>
      <c r="B31" t="s" s="14">
        <v>21</v>
      </c>
      <c r="C31" t="s" s="14">
        <v>13</v>
      </c>
      <c r="D31" s="15">
        <v>190</v>
      </c>
      <c r="E31" t="s" s="16">
        <v>24</v>
      </c>
      <c r="F31" s="24"/>
      <c r="G31" s="18">
        <f>IF(E31="Non Reçu",0,D31)</f>
        <v>0</v>
      </c>
      <c r="H31" t="s" s="19">
        <v>22</v>
      </c>
    </row>
    <row r="32" ht="24.25" customHeight="1">
      <c r="A32" t="s" s="21">
        <v>11</v>
      </c>
      <c r="B32" t="s" s="14">
        <v>23</v>
      </c>
      <c r="C32" t="s" s="14">
        <v>13</v>
      </c>
      <c r="D32" s="15">
        <v>290</v>
      </c>
      <c r="E32" t="s" s="16">
        <v>24</v>
      </c>
      <c r="F32" s="24"/>
      <c r="G32" s="18">
        <f>IF(E32="Non Reçu",0,D32)</f>
        <v>0</v>
      </c>
      <c r="H32" t="s" s="19">
        <v>25</v>
      </c>
    </row>
    <row r="33" ht="24.25" customHeight="1">
      <c r="A33" s="49"/>
      <c r="B33" s="50"/>
      <c r="C33" s="50"/>
      <c r="D33" s="51"/>
      <c r="E33" s="52"/>
      <c r="F33" s="52"/>
      <c r="G33" s="53"/>
      <c r="H33" s="54"/>
    </row>
    <row r="34" ht="25.1" customHeight="1">
      <c r="A34" t="s" s="55">
        <v>30</v>
      </c>
      <c r="B34" s="43"/>
      <c r="C34" s="43"/>
      <c r="D34" s="56">
        <f>SUM(D27:D32)</f>
        <v>1950</v>
      </c>
      <c r="E34" s="57"/>
      <c r="F34" s="57"/>
      <c r="G34" s="58">
        <f>SUM(G27:G33)</f>
        <v>0</v>
      </c>
      <c r="H34" s="59"/>
    </row>
    <row r="35" ht="25.15" customHeight="1">
      <c r="A35" s="7"/>
      <c r="B35" s="31"/>
      <c r="C35" s="31"/>
      <c r="D35" s="9"/>
      <c r="E35" s="8"/>
      <c r="F35" s="8"/>
      <c r="G35" s="10"/>
      <c r="H35" s="11"/>
    </row>
    <row r="36" ht="24.35" customHeight="1">
      <c r="A36" t="s" s="12">
        <v>11</v>
      </c>
      <c r="B36" t="s" s="13">
        <v>12</v>
      </c>
      <c r="C36" t="s" s="14">
        <v>13</v>
      </c>
      <c r="D36" s="15">
        <v>490</v>
      </c>
      <c r="E36" t="s" s="16">
        <v>24</v>
      </c>
      <c r="F36" s="24"/>
      <c r="G36" s="18">
        <f>IF(E36="Non Reçu",0,D36)</f>
        <v>0</v>
      </c>
      <c r="H36" t="s" s="19">
        <v>15</v>
      </c>
    </row>
    <row r="37" ht="24.3" customHeight="1">
      <c r="A37" t="s" s="20">
        <v>11</v>
      </c>
      <c r="B37" t="s" s="14">
        <v>16</v>
      </c>
      <c r="C37" t="s" s="14">
        <v>13</v>
      </c>
      <c r="D37" s="15">
        <v>390</v>
      </c>
      <c r="E37" t="s" s="16">
        <v>24</v>
      </c>
      <c r="F37" s="24"/>
      <c r="G37" s="18">
        <f>IF(E37="Non Reçu",0,D37)</f>
        <v>0</v>
      </c>
      <c r="H37" t="s" s="19">
        <v>18</v>
      </c>
    </row>
    <row r="38" ht="24.25" customHeight="1">
      <c r="A38" t="s" s="21">
        <v>11</v>
      </c>
      <c r="B38" t="s" s="14">
        <v>19</v>
      </c>
      <c r="C38" t="s" s="14">
        <v>13</v>
      </c>
      <c r="D38" s="15">
        <v>590</v>
      </c>
      <c r="E38" t="s" s="16">
        <v>24</v>
      </c>
      <c r="F38" s="24"/>
      <c r="G38" s="18">
        <f>IF(E38="Non Reçu",0,D38)</f>
        <v>0</v>
      </c>
      <c r="H38" t="s" s="19">
        <v>20</v>
      </c>
    </row>
    <row r="39" ht="24.25" customHeight="1">
      <c r="A39" t="s" s="21">
        <v>11</v>
      </c>
      <c r="B39" t="s" s="14">
        <v>21</v>
      </c>
      <c r="C39" t="s" s="14">
        <v>13</v>
      </c>
      <c r="D39" s="15">
        <v>190</v>
      </c>
      <c r="E39" t="s" s="16">
        <v>24</v>
      </c>
      <c r="F39" s="24"/>
      <c r="G39" s="18">
        <f>IF(E39="Non Reçu",0,D39)</f>
        <v>0</v>
      </c>
      <c r="H39" t="s" s="19">
        <v>22</v>
      </c>
    </row>
    <row r="40" ht="24.25" customHeight="1">
      <c r="A40" t="s" s="21">
        <v>11</v>
      </c>
      <c r="B40" t="s" s="14">
        <v>23</v>
      </c>
      <c r="C40" t="s" s="14">
        <v>13</v>
      </c>
      <c r="D40" s="15">
        <v>290</v>
      </c>
      <c r="E40" t="s" s="16">
        <v>24</v>
      </c>
      <c r="F40" s="24"/>
      <c r="G40" s="18">
        <f>IF(E40="Non Reçu",0,D40)</f>
        <v>0</v>
      </c>
      <c r="H40" t="s" s="19">
        <v>25</v>
      </c>
    </row>
    <row r="41" ht="24.25" customHeight="1">
      <c r="A41" s="22"/>
      <c r="B41" s="24"/>
      <c r="C41" s="24"/>
      <c r="D41" s="15"/>
      <c r="E41" s="24"/>
      <c r="F41" s="24"/>
      <c r="G41" s="18"/>
      <c r="H41" s="54"/>
    </row>
    <row r="42" ht="25.1" customHeight="1">
      <c r="A42" t="s" s="55">
        <v>31</v>
      </c>
      <c r="B42" s="43"/>
      <c r="C42" s="43"/>
      <c r="D42" s="56">
        <f>SUM(D35:D40)</f>
        <v>1950</v>
      </c>
      <c r="E42" s="57"/>
      <c r="F42" s="57"/>
      <c r="G42" s="58">
        <f>SUM(G35:G40)</f>
        <v>0</v>
      </c>
      <c r="H42" s="59"/>
    </row>
    <row r="43" ht="25.15" customHeight="1">
      <c r="A43" s="7"/>
      <c r="B43" s="31"/>
      <c r="C43" s="31"/>
      <c r="D43" s="9"/>
      <c r="E43" s="8"/>
      <c r="F43" s="8"/>
      <c r="G43" s="10"/>
      <c r="H43" s="11"/>
    </row>
    <row r="44" ht="24.35" customHeight="1">
      <c r="A44" t="s" s="12">
        <v>11</v>
      </c>
      <c r="B44" t="s" s="13">
        <v>12</v>
      </c>
      <c r="C44" t="s" s="14">
        <v>13</v>
      </c>
      <c r="D44" s="15">
        <v>490</v>
      </c>
      <c r="E44" t="s" s="16">
        <v>24</v>
      </c>
      <c r="F44" s="24"/>
      <c r="G44" s="18">
        <f>IF(E44="Non Reçu",0,D44)</f>
        <v>0</v>
      </c>
      <c r="H44" t="s" s="19">
        <v>15</v>
      </c>
    </row>
    <row r="45" ht="24.3" customHeight="1">
      <c r="A45" t="s" s="20">
        <v>11</v>
      </c>
      <c r="B45" t="s" s="14">
        <v>16</v>
      </c>
      <c r="C45" t="s" s="14">
        <v>13</v>
      </c>
      <c r="D45" s="15">
        <v>390</v>
      </c>
      <c r="E45" t="s" s="16">
        <v>24</v>
      </c>
      <c r="F45" s="24"/>
      <c r="G45" s="18">
        <f>IF(E45="Non Reçu",0,D45)</f>
        <v>0</v>
      </c>
      <c r="H45" t="s" s="19">
        <v>18</v>
      </c>
    </row>
    <row r="46" ht="24.25" customHeight="1">
      <c r="A46" t="s" s="21">
        <v>11</v>
      </c>
      <c r="B46" t="s" s="14">
        <v>19</v>
      </c>
      <c r="C46" t="s" s="14">
        <v>13</v>
      </c>
      <c r="D46" s="15">
        <v>590</v>
      </c>
      <c r="E46" t="s" s="16">
        <v>24</v>
      </c>
      <c r="F46" s="24"/>
      <c r="G46" s="18">
        <f>IF(E46="Non Reçu",0,D46)</f>
        <v>0</v>
      </c>
      <c r="H46" t="s" s="19">
        <v>20</v>
      </c>
    </row>
    <row r="47" ht="24.25" customHeight="1">
      <c r="A47" t="s" s="21">
        <v>11</v>
      </c>
      <c r="B47" t="s" s="14">
        <v>21</v>
      </c>
      <c r="C47" t="s" s="14">
        <v>13</v>
      </c>
      <c r="D47" s="15">
        <v>190</v>
      </c>
      <c r="E47" t="s" s="16">
        <v>24</v>
      </c>
      <c r="F47" s="24"/>
      <c r="G47" s="18">
        <f>IF(E47="Non Reçu",0,D47)</f>
        <v>0</v>
      </c>
      <c r="H47" t="s" s="19">
        <v>22</v>
      </c>
    </row>
    <row r="48" ht="24.25" customHeight="1">
      <c r="A48" t="s" s="21">
        <v>11</v>
      </c>
      <c r="B48" t="s" s="14">
        <v>23</v>
      </c>
      <c r="C48" t="s" s="14">
        <v>13</v>
      </c>
      <c r="D48" s="15">
        <v>290</v>
      </c>
      <c r="E48" t="s" s="16">
        <v>24</v>
      </c>
      <c r="F48" s="24"/>
      <c r="G48" s="18">
        <f>IF(E48="Non Reçu",0,D48)</f>
        <v>0</v>
      </c>
      <c r="H48" t="s" s="19">
        <v>25</v>
      </c>
    </row>
    <row r="49" ht="24.25" customHeight="1">
      <c r="A49" s="22"/>
      <c r="B49" s="24"/>
      <c r="C49" s="24"/>
      <c r="D49" s="15"/>
      <c r="E49" s="24"/>
      <c r="F49" s="24"/>
      <c r="G49" s="18"/>
      <c r="H49" s="54"/>
    </row>
    <row r="50" ht="25.1" customHeight="1">
      <c r="A50" t="s" s="55">
        <v>32</v>
      </c>
      <c r="B50" s="43"/>
      <c r="C50" s="43"/>
      <c r="D50" s="56">
        <f>SUM(D43:D49)</f>
        <v>1950</v>
      </c>
      <c r="E50" s="57"/>
      <c r="F50" s="57"/>
      <c r="G50" s="58">
        <f>SUM(G43:G49)</f>
        <v>0</v>
      </c>
      <c r="H50" s="59"/>
    </row>
    <row r="51" ht="25.15" customHeight="1">
      <c r="A51" s="7"/>
      <c r="B51" s="31"/>
      <c r="C51" s="31"/>
      <c r="D51" s="9"/>
      <c r="E51" s="8"/>
      <c r="F51" s="8"/>
      <c r="G51" s="10"/>
      <c r="H51" s="11"/>
    </row>
    <row r="52" ht="24.35" customHeight="1">
      <c r="A52" t="s" s="12">
        <v>11</v>
      </c>
      <c r="B52" t="s" s="13">
        <v>12</v>
      </c>
      <c r="C52" t="s" s="14">
        <v>13</v>
      </c>
      <c r="D52" s="15">
        <v>490</v>
      </c>
      <c r="E52" t="s" s="16">
        <v>24</v>
      </c>
      <c r="F52" s="24"/>
      <c r="G52" s="18">
        <f>IF(E52="Non Reçu",0,D52)</f>
        <v>0</v>
      </c>
      <c r="H52" t="s" s="19">
        <v>15</v>
      </c>
    </row>
    <row r="53" ht="24.3" customHeight="1">
      <c r="A53" t="s" s="20">
        <v>11</v>
      </c>
      <c r="B53" t="s" s="14">
        <v>16</v>
      </c>
      <c r="C53" t="s" s="14">
        <v>13</v>
      </c>
      <c r="D53" s="15">
        <v>390</v>
      </c>
      <c r="E53" t="s" s="16">
        <v>24</v>
      </c>
      <c r="F53" s="24"/>
      <c r="G53" s="18">
        <f>IF(E53="Non Reçu",0,D53)</f>
        <v>0</v>
      </c>
      <c r="H53" t="s" s="19">
        <v>18</v>
      </c>
    </row>
    <row r="54" ht="24.25" customHeight="1">
      <c r="A54" t="s" s="21">
        <v>11</v>
      </c>
      <c r="B54" t="s" s="14">
        <v>19</v>
      </c>
      <c r="C54" t="s" s="14">
        <v>13</v>
      </c>
      <c r="D54" s="15">
        <v>590</v>
      </c>
      <c r="E54" t="s" s="16">
        <v>24</v>
      </c>
      <c r="F54" s="24"/>
      <c r="G54" s="18">
        <f>IF(E54="Non Reçu",0,D54)</f>
        <v>0</v>
      </c>
      <c r="H54" t="s" s="19">
        <v>20</v>
      </c>
    </row>
    <row r="55" ht="24.25" customHeight="1">
      <c r="A55" t="s" s="21">
        <v>11</v>
      </c>
      <c r="B55" t="s" s="14">
        <v>21</v>
      </c>
      <c r="C55" t="s" s="14">
        <v>13</v>
      </c>
      <c r="D55" s="15">
        <v>190</v>
      </c>
      <c r="E55" t="s" s="16">
        <v>24</v>
      </c>
      <c r="F55" s="24"/>
      <c r="G55" s="18">
        <f>IF(E55="Non Reçu",0,D55)</f>
        <v>0</v>
      </c>
      <c r="H55" t="s" s="19">
        <v>22</v>
      </c>
    </row>
    <row r="56" ht="24.25" customHeight="1">
      <c r="A56" t="s" s="21">
        <v>11</v>
      </c>
      <c r="B56" t="s" s="14">
        <v>23</v>
      </c>
      <c r="C56" t="s" s="14">
        <v>13</v>
      </c>
      <c r="D56" s="15">
        <v>290</v>
      </c>
      <c r="E56" t="s" s="16">
        <v>24</v>
      </c>
      <c r="F56" s="24"/>
      <c r="G56" s="18">
        <f>IF(E56="Non Reçu",0,D56)</f>
        <v>0</v>
      </c>
      <c r="H56" t="s" s="19">
        <v>25</v>
      </c>
    </row>
    <row r="57" ht="24.25" customHeight="1">
      <c r="A57" s="22"/>
      <c r="B57" s="24"/>
      <c r="C57" s="24"/>
      <c r="D57" s="15"/>
      <c r="E57" s="24"/>
      <c r="F57" s="24"/>
      <c r="G57" s="18"/>
      <c r="H57" s="54"/>
    </row>
    <row r="58" ht="25.1" customHeight="1">
      <c r="A58" t="s" s="60">
        <v>33</v>
      </c>
      <c r="B58" s="43"/>
      <c r="C58" s="43"/>
      <c r="D58" s="61">
        <f>SUM(D51:D57)</f>
        <v>1950</v>
      </c>
      <c r="E58" s="62"/>
      <c r="F58" s="62"/>
      <c r="G58" s="63">
        <f>SUM(G51:G57)</f>
        <v>0</v>
      </c>
      <c r="H58" s="64"/>
    </row>
    <row r="59" ht="25.15" customHeight="1">
      <c r="A59" s="7"/>
      <c r="B59" s="31"/>
      <c r="C59" s="31"/>
      <c r="D59" s="9"/>
      <c r="E59" s="8"/>
      <c r="F59" s="8"/>
      <c r="G59" s="10"/>
      <c r="H59" s="11"/>
    </row>
    <row r="60" ht="24.35" customHeight="1">
      <c r="A60" t="s" s="12">
        <v>11</v>
      </c>
      <c r="B60" t="s" s="13">
        <v>12</v>
      </c>
      <c r="C60" t="s" s="14">
        <v>13</v>
      </c>
      <c r="D60" s="15">
        <v>490</v>
      </c>
      <c r="E60" t="s" s="16">
        <v>24</v>
      </c>
      <c r="F60" s="24"/>
      <c r="G60" s="18">
        <f>IF(E60="Non Reçu",0,D60)</f>
        <v>0</v>
      </c>
      <c r="H60" t="s" s="19">
        <v>15</v>
      </c>
    </row>
    <row r="61" ht="24.3" customHeight="1">
      <c r="A61" t="s" s="20">
        <v>11</v>
      </c>
      <c r="B61" t="s" s="14">
        <v>16</v>
      </c>
      <c r="C61" t="s" s="14">
        <v>13</v>
      </c>
      <c r="D61" s="15">
        <v>390</v>
      </c>
      <c r="E61" t="s" s="16">
        <v>24</v>
      </c>
      <c r="F61" s="24"/>
      <c r="G61" s="18">
        <f>IF(E61="Non Reçu",0,D61)</f>
        <v>0</v>
      </c>
      <c r="H61" t="s" s="19">
        <v>18</v>
      </c>
    </row>
    <row r="62" ht="24.25" customHeight="1">
      <c r="A62" t="s" s="21">
        <v>11</v>
      </c>
      <c r="B62" t="s" s="14">
        <v>19</v>
      </c>
      <c r="C62" t="s" s="14">
        <v>13</v>
      </c>
      <c r="D62" s="15">
        <v>590</v>
      </c>
      <c r="E62" t="s" s="16">
        <v>24</v>
      </c>
      <c r="F62" s="24"/>
      <c r="G62" s="18">
        <f>IF(E62="Non Reçu",0,D62)</f>
        <v>0</v>
      </c>
      <c r="H62" t="s" s="19">
        <v>20</v>
      </c>
    </row>
    <row r="63" ht="24.25" customHeight="1">
      <c r="A63" t="s" s="21">
        <v>11</v>
      </c>
      <c r="B63" t="s" s="14">
        <v>21</v>
      </c>
      <c r="C63" t="s" s="14">
        <v>13</v>
      </c>
      <c r="D63" s="15">
        <v>190</v>
      </c>
      <c r="E63" t="s" s="16">
        <v>24</v>
      </c>
      <c r="F63" s="24"/>
      <c r="G63" s="18">
        <f>IF(E63="Non Reçu",0,D63)</f>
        <v>0</v>
      </c>
      <c r="H63" t="s" s="19">
        <v>22</v>
      </c>
    </row>
    <row r="64" ht="24.25" customHeight="1">
      <c r="A64" t="s" s="21">
        <v>11</v>
      </c>
      <c r="B64" t="s" s="14">
        <v>23</v>
      </c>
      <c r="C64" t="s" s="14">
        <v>13</v>
      </c>
      <c r="D64" s="15">
        <v>290</v>
      </c>
      <c r="E64" t="s" s="16">
        <v>24</v>
      </c>
      <c r="F64" s="24"/>
      <c r="G64" s="18">
        <f>IF(E64="Non Reçu",0,D64)</f>
        <v>0</v>
      </c>
      <c r="H64" t="s" s="19">
        <v>25</v>
      </c>
    </row>
    <row r="65" ht="24.25" customHeight="1">
      <c r="A65" s="22"/>
      <c r="B65" s="24"/>
      <c r="C65" s="24"/>
      <c r="D65" s="15"/>
      <c r="E65" s="24"/>
      <c r="F65" s="24"/>
      <c r="G65" s="18"/>
      <c r="H65" s="54"/>
    </row>
    <row r="66" ht="25.1" customHeight="1">
      <c r="A66" t="s" s="60">
        <v>34</v>
      </c>
      <c r="B66" s="43"/>
      <c r="C66" s="43"/>
      <c r="D66" s="61">
        <f>SUM(D59:D65)</f>
        <v>1950</v>
      </c>
      <c r="E66" s="62"/>
      <c r="F66" s="62"/>
      <c r="G66" s="63">
        <f>SUM(G59:G65)</f>
        <v>0</v>
      </c>
      <c r="H66" s="64"/>
    </row>
    <row r="67" ht="25.15" customHeight="1">
      <c r="A67" s="7"/>
      <c r="B67" s="31"/>
      <c r="C67" s="31"/>
      <c r="D67" s="9"/>
      <c r="E67" s="8"/>
      <c r="F67" s="8"/>
      <c r="G67" s="10"/>
      <c r="H67" s="11"/>
    </row>
    <row r="68" ht="24.35" customHeight="1">
      <c r="A68" t="s" s="12">
        <v>11</v>
      </c>
      <c r="B68" t="s" s="13">
        <v>12</v>
      </c>
      <c r="C68" t="s" s="14">
        <v>13</v>
      </c>
      <c r="D68" s="15">
        <v>490</v>
      </c>
      <c r="E68" t="s" s="16">
        <v>24</v>
      </c>
      <c r="F68" s="24"/>
      <c r="G68" s="18">
        <f>IF(E68="Non Reçu",0,D68)</f>
        <v>0</v>
      </c>
      <c r="H68" t="s" s="19">
        <v>15</v>
      </c>
    </row>
    <row r="69" ht="24.3" customHeight="1">
      <c r="A69" t="s" s="20">
        <v>11</v>
      </c>
      <c r="B69" t="s" s="14">
        <v>16</v>
      </c>
      <c r="C69" t="s" s="14">
        <v>13</v>
      </c>
      <c r="D69" s="15">
        <v>390</v>
      </c>
      <c r="E69" t="s" s="16">
        <v>24</v>
      </c>
      <c r="F69" s="24"/>
      <c r="G69" s="18">
        <f>IF(E69="Non Reçu",0,D69)</f>
        <v>0</v>
      </c>
      <c r="H69" t="s" s="19">
        <v>18</v>
      </c>
    </row>
    <row r="70" ht="24.25" customHeight="1">
      <c r="A70" t="s" s="21">
        <v>11</v>
      </c>
      <c r="B70" t="s" s="14">
        <v>19</v>
      </c>
      <c r="C70" t="s" s="14">
        <v>13</v>
      </c>
      <c r="D70" s="15">
        <v>590</v>
      </c>
      <c r="E70" t="s" s="16">
        <v>24</v>
      </c>
      <c r="F70" s="24"/>
      <c r="G70" s="18">
        <f>IF(E70="Non Reçu",0,D70)</f>
        <v>0</v>
      </c>
      <c r="H70" t="s" s="19">
        <v>20</v>
      </c>
    </row>
    <row r="71" ht="24.25" customHeight="1">
      <c r="A71" t="s" s="21">
        <v>11</v>
      </c>
      <c r="B71" t="s" s="14">
        <v>21</v>
      </c>
      <c r="C71" t="s" s="14">
        <v>13</v>
      </c>
      <c r="D71" s="15">
        <v>190</v>
      </c>
      <c r="E71" t="s" s="16">
        <v>24</v>
      </c>
      <c r="F71" s="24"/>
      <c r="G71" s="18">
        <f>IF(E71="Non Reçu",0,D71)</f>
        <v>0</v>
      </c>
      <c r="H71" t="s" s="19">
        <v>22</v>
      </c>
    </row>
    <row r="72" ht="24.25" customHeight="1">
      <c r="A72" t="s" s="21">
        <v>11</v>
      </c>
      <c r="B72" t="s" s="14">
        <v>23</v>
      </c>
      <c r="C72" t="s" s="14">
        <v>13</v>
      </c>
      <c r="D72" s="15">
        <v>290</v>
      </c>
      <c r="E72" t="s" s="16">
        <v>24</v>
      </c>
      <c r="F72" s="24"/>
      <c r="G72" s="18">
        <f>IF(E72="Non Reçu",0,D72)</f>
        <v>0</v>
      </c>
      <c r="H72" t="s" s="19">
        <v>25</v>
      </c>
    </row>
    <row r="73" ht="24.25" customHeight="1">
      <c r="A73" s="22"/>
      <c r="B73" s="24"/>
      <c r="C73" s="24"/>
      <c r="D73" s="15"/>
      <c r="E73" s="24"/>
      <c r="F73" s="24"/>
      <c r="G73" s="18"/>
      <c r="H73" s="54"/>
    </row>
    <row r="74" ht="25.1" customHeight="1">
      <c r="A74" t="s" s="60">
        <v>35</v>
      </c>
      <c r="B74" s="43"/>
      <c r="C74" s="43"/>
      <c r="D74" s="61">
        <f>SUM(D67:D73)</f>
        <v>1950</v>
      </c>
      <c r="E74" s="62"/>
      <c r="F74" s="62"/>
      <c r="G74" s="63">
        <f>SUM(G67:G73)</f>
        <v>0</v>
      </c>
      <c r="H74" s="64"/>
    </row>
    <row r="75" ht="25.15" customHeight="1">
      <c r="A75" s="7"/>
      <c r="B75" s="31"/>
      <c r="C75" s="31"/>
      <c r="D75" s="9"/>
      <c r="E75" s="8"/>
      <c r="F75" s="8"/>
      <c r="G75" s="10"/>
      <c r="H75" s="11"/>
    </row>
    <row r="76" ht="24.35" customHeight="1">
      <c r="A76" t="s" s="12">
        <v>11</v>
      </c>
      <c r="B76" t="s" s="13">
        <v>12</v>
      </c>
      <c r="C76" t="s" s="14">
        <v>13</v>
      </c>
      <c r="D76" s="15">
        <v>490</v>
      </c>
      <c r="E76" t="s" s="16">
        <v>24</v>
      </c>
      <c r="F76" s="24"/>
      <c r="G76" s="18">
        <f>IF(E76="Non Reçu",0,D76)</f>
        <v>0</v>
      </c>
      <c r="H76" t="s" s="19">
        <v>15</v>
      </c>
    </row>
    <row r="77" ht="24.3" customHeight="1">
      <c r="A77" t="s" s="20">
        <v>11</v>
      </c>
      <c r="B77" t="s" s="14">
        <v>16</v>
      </c>
      <c r="C77" t="s" s="14">
        <v>13</v>
      </c>
      <c r="D77" s="15">
        <v>390</v>
      </c>
      <c r="E77" t="s" s="16">
        <v>24</v>
      </c>
      <c r="F77" s="24"/>
      <c r="G77" s="18">
        <f>IF(E77="Non Reçu",0,D77)</f>
        <v>0</v>
      </c>
      <c r="H77" t="s" s="19">
        <v>18</v>
      </c>
    </row>
    <row r="78" ht="24.25" customHeight="1">
      <c r="A78" t="s" s="21">
        <v>11</v>
      </c>
      <c r="B78" t="s" s="14">
        <v>19</v>
      </c>
      <c r="C78" t="s" s="14">
        <v>13</v>
      </c>
      <c r="D78" s="15">
        <v>590</v>
      </c>
      <c r="E78" t="s" s="16">
        <v>24</v>
      </c>
      <c r="F78" s="24"/>
      <c r="G78" s="18">
        <f>IF(E78="Non Reçu",0,D78)</f>
        <v>0</v>
      </c>
      <c r="H78" t="s" s="19">
        <v>20</v>
      </c>
    </row>
    <row r="79" ht="24.25" customHeight="1">
      <c r="A79" t="s" s="21">
        <v>11</v>
      </c>
      <c r="B79" t="s" s="14">
        <v>21</v>
      </c>
      <c r="C79" t="s" s="14">
        <v>13</v>
      </c>
      <c r="D79" s="15">
        <v>190</v>
      </c>
      <c r="E79" t="s" s="16">
        <v>24</v>
      </c>
      <c r="F79" s="24"/>
      <c r="G79" s="18">
        <f>IF(E79="Non Reçu",0,D79)</f>
        <v>0</v>
      </c>
      <c r="H79" t="s" s="19">
        <v>22</v>
      </c>
    </row>
    <row r="80" ht="24.25" customHeight="1">
      <c r="A80" t="s" s="21">
        <v>11</v>
      </c>
      <c r="B80" t="s" s="14">
        <v>23</v>
      </c>
      <c r="C80" t="s" s="14">
        <v>13</v>
      </c>
      <c r="D80" s="15">
        <v>290</v>
      </c>
      <c r="E80" t="s" s="16">
        <v>24</v>
      </c>
      <c r="F80" s="24"/>
      <c r="G80" s="18">
        <f>IF(E80="Non Reçu",0,D80)</f>
        <v>0</v>
      </c>
      <c r="H80" t="s" s="19">
        <v>25</v>
      </c>
    </row>
    <row r="81" ht="24.25" customHeight="1">
      <c r="A81" s="22"/>
      <c r="B81" s="24"/>
      <c r="C81" s="24"/>
      <c r="D81" s="15"/>
      <c r="E81" s="24"/>
      <c r="F81" s="24"/>
      <c r="G81" s="18"/>
      <c r="H81" s="54"/>
    </row>
    <row r="82" ht="25.1" customHeight="1">
      <c r="A82" t="s" s="65">
        <v>36</v>
      </c>
      <c r="B82" s="43"/>
      <c r="C82" s="43"/>
      <c r="D82" s="66">
        <f>SUM(D75:D81)</f>
        <v>1950</v>
      </c>
      <c r="E82" s="67"/>
      <c r="F82" s="67"/>
      <c r="G82" s="68">
        <f>SUM(G75:G81)</f>
        <v>0</v>
      </c>
      <c r="H82" s="69"/>
    </row>
    <row r="83" ht="25.15" customHeight="1">
      <c r="A83" s="7"/>
      <c r="B83" s="31"/>
      <c r="C83" s="31"/>
      <c r="D83" s="9"/>
      <c r="E83" s="8"/>
      <c r="F83" s="8"/>
      <c r="G83" s="10"/>
      <c r="H83" s="11"/>
    </row>
    <row r="84" ht="24.35" customHeight="1">
      <c r="A84" t="s" s="12">
        <v>11</v>
      </c>
      <c r="B84" t="s" s="13">
        <v>12</v>
      </c>
      <c r="C84" t="s" s="14">
        <v>13</v>
      </c>
      <c r="D84" s="15">
        <v>490</v>
      </c>
      <c r="E84" t="s" s="16">
        <v>24</v>
      </c>
      <c r="F84" s="24"/>
      <c r="G84" s="18">
        <f>IF(E84="Non Reçu",0,D84)</f>
        <v>0</v>
      </c>
      <c r="H84" t="s" s="19">
        <v>15</v>
      </c>
    </row>
    <row r="85" ht="24.3" customHeight="1">
      <c r="A85" t="s" s="20">
        <v>11</v>
      </c>
      <c r="B85" t="s" s="14">
        <v>16</v>
      </c>
      <c r="C85" t="s" s="14">
        <v>13</v>
      </c>
      <c r="D85" s="15">
        <v>390</v>
      </c>
      <c r="E85" t="s" s="16">
        <v>24</v>
      </c>
      <c r="F85" s="24"/>
      <c r="G85" s="18">
        <f>IF(E85="Non Reçu",0,D85)</f>
        <v>0</v>
      </c>
      <c r="H85" t="s" s="19">
        <v>18</v>
      </c>
    </row>
    <row r="86" ht="24.25" customHeight="1">
      <c r="A86" t="s" s="21">
        <v>11</v>
      </c>
      <c r="B86" t="s" s="14">
        <v>19</v>
      </c>
      <c r="C86" t="s" s="14">
        <v>13</v>
      </c>
      <c r="D86" s="15">
        <v>590</v>
      </c>
      <c r="E86" t="s" s="16">
        <v>24</v>
      </c>
      <c r="F86" s="24"/>
      <c r="G86" s="18">
        <f>IF(E86="Non Reçu",0,D86)</f>
        <v>0</v>
      </c>
      <c r="H86" t="s" s="19">
        <v>20</v>
      </c>
    </row>
    <row r="87" ht="24.25" customHeight="1">
      <c r="A87" t="s" s="21">
        <v>11</v>
      </c>
      <c r="B87" t="s" s="14">
        <v>21</v>
      </c>
      <c r="C87" t="s" s="14">
        <v>13</v>
      </c>
      <c r="D87" s="15">
        <v>190</v>
      </c>
      <c r="E87" t="s" s="16">
        <v>24</v>
      </c>
      <c r="F87" s="24"/>
      <c r="G87" s="18">
        <f>IF(E87="Non Reçu",0,D87)</f>
        <v>0</v>
      </c>
      <c r="H87" t="s" s="19">
        <v>22</v>
      </c>
    </row>
    <row r="88" ht="24.25" customHeight="1">
      <c r="A88" t="s" s="21">
        <v>11</v>
      </c>
      <c r="B88" t="s" s="14">
        <v>23</v>
      </c>
      <c r="C88" t="s" s="14">
        <v>13</v>
      </c>
      <c r="D88" s="15">
        <v>290</v>
      </c>
      <c r="E88" t="s" s="16">
        <v>24</v>
      </c>
      <c r="F88" s="24"/>
      <c r="G88" s="18">
        <f>IF(E88="Non Reçu",0,D88)</f>
        <v>0</v>
      </c>
      <c r="H88" t="s" s="19">
        <v>25</v>
      </c>
    </row>
    <row r="89" ht="24.25" customHeight="1">
      <c r="A89" s="22"/>
      <c r="B89" s="24"/>
      <c r="C89" s="24"/>
      <c r="D89" s="15"/>
      <c r="E89" s="24"/>
      <c r="F89" s="24"/>
      <c r="G89" s="18"/>
      <c r="H89" s="54"/>
    </row>
    <row r="90" ht="25.1" customHeight="1">
      <c r="A90" t="s" s="65">
        <v>37</v>
      </c>
      <c r="B90" s="43"/>
      <c r="C90" s="43"/>
      <c r="D90" s="66">
        <f>SUM(D83:D89)</f>
        <v>1950</v>
      </c>
      <c r="E90" s="67"/>
      <c r="F90" s="67"/>
      <c r="G90" s="68">
        <f>SUM(G83:G89)</f>
        <v>0</v>
      </c>
      <c r="H90" s="69"/>
    </row>
    <row r="91" ht="25.15" customHeight="1">
      <c r="A91" s="7"/>
      <c r="B91" s="31"/>
      <c r="C91" s="31"/>
      <c r="D91" s="9"/>
      <c r="E91" s="8"/>
      <c r="F91" s="8"/>
      <c r="G91" s="10"/>
      <c r="H91" s="11"/>
    </row>
    <row r="92" ht="24.35" customHeight="1">
      <c r="A92" t="s" s="12">
        <v>11</v>
      </c>
      <c r="B92" t="s" s="13">
        <v>12</v>
      </c>
      <c r="C92" t="s" s="14">
        <v>13</v>
      </c>
      <c r="D92" s="15">
        <v>490</v>
      </c>
      <c r="E92" t="s" s="16">
        <v>24</v>
      </c>
      <c r="F92" s="24"/>
      <c r="G92" s="18">
        <f>IF(E92="Non Reçu",0,D92)</f>
        <v>0</v>
      </c>
      <c r="H92" t="s" s="19">
        <v>15</v>
      </c>
    </row>
    <row r="93" ht="24.3" customHeight="1">
      <c r="A93" t="s" s="20">
        <v>11</v>
      </c>
      <c r="B93" t="s" s="14">
        <v>16</v>
      </c>
      <c r="C93" t="s" s="14">
        <v>13</v>
      </c>
      <c r="D93" s="15">
        <v>390</v>
      </c>
      <c r="E93" t="s" s="16">
        <v>24</v>
      </c>
      <c r="F93" s="24"/>
      <c r="G93" s="18">
        <f>IF(E93="Non Reçu",0,D93)</f>
        <v>0</v>
      </c>
      <c r="H93" t="s" s="19">
        <v>18</v>
      </c>
    </row>
    <row r="94" ht="24.25" customHeight="1">
      <c r="A94" t="s" s="21">
        <v>11</v>
      </c>
      <c r="B94" t="s" s="14">
        <v>19</v>
      </c>
      <c r="C94" t="s" s="14">
        <v>13</v>
      </c>
      <c r="D94" s="15">
        <v>590</v>
      </c>
      <c r="E94" t="s" s="16">
        <v>24</v>
      </c>
      <c r="F94" s="24"/>
      <c r="G94" s="18">
        <f>IF(E94="Non Reçu",0,D94)</f>
        <v>0</v>
      </c>
      <c r="H94" t="s" s="19">
        <v>20</v>
      </c>
    </row>
    <row r="95" ht="24.25" customHeight="1">
      <c r="A95" t="s" s="21">
        <v>11</v>
      </c>
      <c r="B95" t="s" s="14">
        <v>21</v>
      </c>
      <c r="C95" t="s" s="14">
        <v>13</v>
      </c>
      <c r="D95" s="15">
        <v>190</v>
      </c>
      <c r="E95" t="s" s="16">
        <v>24</v>
      </c>
      <c r="F95" s="24"/>
      <c r="G95" s="18">
        <f>IF(E95="Non Reçu",0,D95)</f>
        <v>0</v>
      </c>
      <c r="H95" t="s" s="19">
        <v>22</v>
      </c>
    </row>
    <row r="96" ht="24.25" customHeight="1">
      <c r="A96" t="s" s="21">
        <v>11</v>
      </c>
      <c r="B96" t="s" s="14">
        <v>23</v>
      </c>
      <c r="C96" t="s" s="14">
        <v>13</v>
      </c>
      <c r="D96" s="15">
        <v>290</v>
      </c>
      <c r="E96" t="s" s="16">
        <v>24</v>
      </c>
      <c r="F96" s="24"/>
      <c r="G96" s="18">
        <f>IF(E96="Non Reçu",0,D96)</f>
        <v>0</v>
      </c>
      <c r="H96" t="s" s="19">
        <v>25</v>
      </c>
    </row>
    <row r="97" ht="24.25" customHeight="1">
      <c r="A97" s="22"/>
      <c r="B97" s="24"/>
      <c r="C97" s="24"/>
      <c r="D97" s="15"/>
      <c r="E97" s="24"/>
      <c r="F97" s="24"/>
      <c r="G97" s="18"/>
      <c r="H97" s="54"/>
    </row>
    <row r="98" ht="25.1" customHeight="1">
      <c r="A98" t="s" s="65">
        <v>38</v>
      </c>
      <c r="B98" s="43"/>
      <c r="C98" s="43"/>
      <c r="D98" s="66">
        <f>SUM(D91:D97)</f>
        <v>1950</v>
      </c>
      <c r="E98" s="67"/>
      <c r="F98" s="67"/>
      <c r="G98" s="68">
        <f>SUM(G91:G97)</f>
        <v>0</v>
      </c>
      <c r="H98" s="69"/>
    </row>
    <row r="99" ht="26" customHeight="1">
      <c r="A99" t="s" s="70">
        <v>39</v>
      </c>
      <c r="B99" s="71"/>
      <c r="C99" s="71"/>
      <c r="D99" s="72">
        <f>D10+D18+D26+D34+D42+D50+D58+D66+D74+D82+D90+D98</f>
        <v>23400</v>
      </c>
      <c r="E99" s="73"/>
      <c r="F99" s="73"/>
      <c r="G99" s="74">
        <f>G10+G18+G26+G34+G42+G50+G58+G66+G74+G82+G90+G98</f>
        <v>4880</v>
      </c>
      <c r="H99" s="75"/>
    </row>
    <row r="100" ht="26" customHeight="1">
      <c r="A100" t="s" s="70">
        <v>40</v>
      </c>
      <c r="B100" s="71"/>
      <c r="C100" s="71"/>
      <c r="D100" s="72">
        <f>D99/12</f>
        <v>1950</v>
      </c>
      <c r="E100" s="73"/>
      <c r="F100" s="73"/>
      <c r="G100" s="76"/>
      <c r="H100" s="75"/>
    </row>
    <row r="101" ht="25.15" customHeight="1">
      <c r="A101" s="77"/>
      <c r="B101" s="78"/>
      <c r="C101" s="78"/>
      <c r="D101" s="78"/>
      <c r="E101" s="78"/>
      <c r="F101" s="78"/>
      <c r="G101" s="79"/>
      <c r="H101" s="80"/>
    </row>
    <row r="102" ht="134.35" customHeight="1">
      <c r="A102" t="s" s="81">
        <v>41</v>
      </c>
      <c r="B102" s="82"/>
      <c r="C102" s="82"/>
      <c r="D102" s="82"/>
      <c r="E102" s="82"/>
      <c r="F102" s="82"/>
      <c r="G102" s="83"/>
      <c r="H102" s="84"/>
    </row>
    <row r="103" ht="81.8" customHeight="1">
      <c r="A103" s="85"/>
      <c r="B103" s="85"/>
      <c r="C103" s="85"/>
      <c r="D103" s="85"/>
      <c r="E103" s="85"/>
      <c r="F103" s="85"/>
      <c r="G103" s="85"/>
      <c r="H103" s="85"/>
    </row>
    <row r="104" ht="90" customHeight="1">
      <c r="A104" t="s" s="86">
        <v>42</v>
      </c>
      <c r="B104" t="s" s="87">
        <v>43</v>
      </c>
      <c r="C104" t="s" s="88">
        <v>44</v>
      </c>
      <c r="D104" t="s" s="87">
        <v>45</v>
      </c>
      <c r="E104" t="s" s="88">
        <v>46</v>
      </c>
      <c r="F104" t="s" s="88">
        <v>47</v>
      </c>
      <c r="G104" t="s" s="89">
        <v>48</v>
      </c>
      <c r="H104" s="90"/>
    </row>
    <row r="105" ht="57.15" customHeight="1">
      <c r="A105" t="s" s="91">
        <v>49</v>
      </c>
      <c r="B105" s="92">
        <f>G10+G18+G26</f>
        <v>4880</v>
      </c>
      <c r="C105" s="93">
        <v>17.2</v>
      </c>
      <c r="D105" s="94">
        <f>B105*C105/100</f>
        <v>839.36</v>
      </c>
      <c r="E105" s="95">
        <f>B105-D105</f>
        <v>4040.64</v>
      </c>
      <c r="F105" s="96"/>
      <c r="G105" s="97">
        <f>(E105-F105)/3</f>
        <v>1346.88</v>
      </c>
      <c r="H105" s="98"/>
    </row>
    <row r="106" ht="56.35" customHeight="1">
      <c r="A106" t="s" s="99">
        <v>50</v>
      </c>
      <c r="B106" s="100">
        <f>G34+G42+G50</f>
        <v>0</v>
      </c>
      <c r="C106" s="101">
        <v>22.9</v>
      </c>
      <c r="D106" s="102">
        <f>B106*C106/100</f>
        <v>0</v>
      </c>
      <c r="E106" s="103">
        <f>B106-D106</f>
        <v>0</v>
      </c>
      <c r="F106" s="104"/>
      <c r="G106" s="105">
        <f>(E106-F106)/3</f>
        <v>0</v>
      </c>
      <c r="H106" s="106"/>
    </row>
    <row r="107" ht="56.35" customHeight="1">
      <c r="A107" t="s" s="107">
        <v>51</v>
      </c>
      <c r="B107" s="100">
        <f>G58+G66+G74</f>
        <v>0</v>
      </c>
      <c r="C107" s="101">
        <v>22.9</v>
      </c>
      <c r="D107" s="102">
        <f>B107*C107/100</f>
        <v>0</v>
      </c>
      <c r="E107" s="108">
        <f>B107-D107</f>
        <v>0</v>
      </c>
      <c r="F107" s="104"/>
      <c r="G107" s="109">
        <f>(E107-F107)/3</f>
        <v>0</v>
      </c>
      <c r="H107" s="106"/>
    </row>
    <row r="108" ht="57.15" customHeight="1">
      <c r="A108" t="s" s="110">
        <v>52</v>
      </c>
      <c r="B108" s="111">
        <f>G98+G90+G82</f>
        <v>0</v>
      </c>
      <c r="C108" s="112">
        <v>22.9</v>
      </c>
      <c r="D108" s="113">
        <f>B108*C108/100</f>
        <v>0</v>
      </c>
      <c r="E108" s="114">
        <f>B108-D108</f>
        <v>0</v>
      </c>
      <c r="F108" s="115"/>
      <c r="G108" s="116">
        <f>(E108-F108)/3</f>
        <v>0</v>
      </c>
      <c r="H108" s="117"/>
    </row>
    <row r="109" ht="25" customHeight="1">
      <c r="A109" s="118"/>
      <c r="B109" s="119"/>
      <c r="C109" s="118"/>
      <c r="D109" s="120"/>
      <c r="E109" s="118"/>
      <c r="F109" s="118"/>
      <c r="G109" s="119"/>
      <c r="H109" s="119"/>
    </row>
    <row r="110" ht="67.45" customHeight="1">
      <c r="A110" t="s" s="121">
        <v>53</v>
      </c>
      <c r="B110" s="122"/>
      <c r="C110" s="122"/>
      <c r="D110" s="122"/>
      <c r="E110" s="122"/>
      <c r="F110" s="122"/>
      <c r="G110" s="122"/>
      <c r="H110" s="122"/>
    </row>
    <row r="111" ht="48.55" customHeight="1">
      <c r="A111" s="123"/>
      <c r="B111" s="124"/>
      <c r="C111" s="123"/>
      <c r="D111" s="125"/>
      <c r="E111" s="123"/>
      <c r="F111" s="123"/>
      <c r="G111" s="124"/>
      <c r="H111" s="124"/>
    </row>
    <row r="112" ht="52.8" customHeight="1">
      <c r="A112" t="s" s="126">
        <v>54</v>
      </c>
      <c r="B112" s="127"/>
      <c r="C112" s="127"/>
      <c r="D112" s="127"/>
      <c r="E112" s="127"/>
      <c r="F112" s="127"/>
      <c r="G112" s="127"/>
      <c r="H112" s="128"/>
    </row>
    <row r="113" ht="24" customHeight="1">
      <c r="A113" s="129"/>
      <c r="B113" s="122"/>
      <c r="C113" s="130"/>
      <c r="D113" s="131"/>
      <c r="E113" s="130"/>
      <c r="F113" s="130"/>
      <c r="G113" s="132"/>
      <c r="H113" s="133"/>
    </row>
    <row r="114" ht="28" customHeight="1">
      <c r="A114" t="s" s="134">
        <v>15</v>
      </c>
      <c r="B114" s="122"/>
      <c r="C114" s="135">
        <f>SUMIFS(G3:G97,H3:H97,"TRAVAUX WEB")</f>
        <v>1470</v>
      </c>
      <c r="D114" s="136"/>
      <c r="E114" s="137"/>
      <c r="F114" s="137"/>
      <c r="G114" s="137"/>
      <c r="H114" s="138"/>
    </row>
    <row r="115" ht="28" customHeight="1">
      <c r="A115" t="s" s="134">
        <v>18</v>
      </c>
      <c r="B115" s="122"/>
      <c r="C115" s="135">
        <f>SUMIFS(G3:G97,H3:H97,"FORMATION")</f>
        <v>1370</v>
      </c>
      <c r="D115" s="136"/>
      <c r="E115" s="137"/>
      <c r="F115" s="137"/>
      <c r="G115" s="137"/>
      <c r="H115" s="138"/>
    </row>
    <row r="116" ht="28" customHeight="1">
      <c r="A116" t="s" s="134">
        <v>20</v>
      </c>
      <c r="B116" s="122"/>
      <c r="C116" s="135">
        <f>SUMIFS(G3:G97,H3:H97,"VENTE PRODUITS")</f>
        <v>1180</v>
      </c>
      <c r="D116" s="136"/>
      <c r="E116" s="137"/>
      <c r="F116" s="137"/>
      <c r="G116" s="137"/>
      <c r="H116" s="138"/>
    </row>
    <row r="117" ht="28" customHeight="1">
      <c r="A117" t="s" s="134">
        <v>22</v>
      </c>
      <c r="B117" s="122"/>
      <c r="C117" s="135">
        <f>SUMIFS(G3:G97,H3:H97,"FORMATION")</f>
        <v>1370</v>
      </c>
      <c r="D117" s="136"/>
      <c r="E117" s="137"/>
      <c r="F117" s="137"/>
      <c r="G117" s="137"/>
      <c r="H117" s="138"/>
    </row>
    <row r="118" ht="28" customHeight="1">
      <c r="A118" t="s" s="134">
        <v>25</v>
      </c>
      <c r="B118" s="122"/>
      <c r="C118" s="135">
        <f>SUMIFS(G3:G97,H3:H97,"AFFILIATION")</f>
        <v>290</v>
      </c>
      <c r="D118" s="136"/>
      <c r="E118" s="137"/>
      <c r="F118" s="137"/>
      <c r="G118" s="137"/>
      <c r="H118" s="138"/>
    </row>
    <row r="119" ht="28" customHeight="1">
      <c r="A119" t="s" s="134">
        <v>55</v>
      </c>
      <c r="B119" s="122"/>
      <c r="C119" s="135">
        <f>SUMIFS(G3:G97,H3:H97,"DIVERS")</f>
        <v>0</v>
      </c>
      <c r="D119" s="136"/>
      <c r="E119" s="137"/>
      <c r="F119" s="137"/>
      <c r="G119" s="137"/>
      <c r="H119" s="138"/>
    </row>
    <row r="120" ht="28" customHeight="1">
      <c r="A120" s="139"/>
      <c r="B120" s="122"/>
      <c r="C120" s="137"/>
      <c r="D120" s="136"/>
      <c r="E120" s="137"/>
      <c r="F120" s="137"/>
      <c r="G120" s="137"/>
      <c r="H120" s="138"/>
    </row>
    <row r="121" ht="28" customHeight="1">
      <c r="A121" s="139"/>
      <c r="B121" s="137"/>
      <c r="C121" s="135">
        <f>SUM(C114:C119)</f>
        <v>5680</v>
      </c>
      <c r="D121" s="136"/>
      <c r="E121" s="137"/>
      <c r="F121" s="137"/>
      <c r="G121" s="137"/>
      <c r="H121" s="138"/>
    </row>
    <row r="122" ht="28" customHeight="1">
      <c r="A122" s="139"/>
      <c r="B122" s="137"/>
      <c r="C122" s="137"/>
      <c r="D122" s="136"/>
      <c r="E122" s="137"/>
      <c r="F122" s="137"/>
      <c r="G122" s="137"/>
      <c r="H122" s="138"/>
    </row>
    <row r="123" ht="22" customHeight="1">
      <c r="A123" s="129"/>
      <c r="B123" s="132"/>
      <c r="C123" s="130"/>
      <c r="D123" s="131"/>
      <c r="E123" s="130"/>
      <c r="F123" s="130"/>
      <c r="G123" s="132"/>
      <c r="H123" s="133"/>
    </row>
    <row r="124" ht="25" customHeight="1">
      <c r="A124" s="140"/>
      <c r="B124" s="124"/>
      <c r="C124" s="123"/>
      <c r="D124" s="125"/>
      <c r="E124" s="123"/>
      <c r="F124" s="123"/>
      <c r="G124" s="124"/>
      <c r="H124" s="141"/>
    </row>
    <row r="125" ht="25" customHeight="1">
      <c r="A125" s="118"/>
      <c r="B125" s="119"/>
      <c r="C125" s="118"/>
      <c r="D125" s="120"/>
      <c r="E125" s="118"/>
      <c r="F125" s="118"/>
      <c r="G125" s="119"/>
      <c r="H125" s="119"/>
    </row>
    <row r="126" ht="62" customHeight="1">
      <c r="A126" t="s" s="121">
        <v>56</v>
      </c>
      <c r="B126" s="122"/>
      <c r="C126" s="122"/>
      <c r="D126" s="122"/>
      <c r="E126" s="122"/>
      <c r="F126" s="122"/>
      <c r="G126" s="122"/>
      <c r="H126" s="122"/>
    </row>
    <row r="127" ht="24" customHeight="1">
      <c r="A127" s="130"/>
      <c r="B127" s="132"/>
      <c r="C127" s="130"/>
      <c r="D127" s="131"/>
      <c r="E127" s="130"/>
      <c r="F127" s="130"/>
      <c r="G127" s="132"/>
      <c r="H127" s="132"/>
    </row>
  </sheetData>
  <mergeCells count="28">
    <mergeCell ref="A1:H1"/>
    <mergeCell ref="A110:H110"/>
    <mergeCell ref="A100:C100"/>
    <mergeCell ref="A101:H101"/>
    <mergeCell ref="A102:H102"/>
    <mergeCell ref="A117:B117"/>
    <mergeCell ref="A116:B116"/>
    <mergeCell ref="A115:B115"/>
    <mergeCell ref="A114:B114"/>
    <mergeCell ref="A119:B119"/>
    <mergeCell ref="A50:C50"/>
    <mergeCell ref="A42:C42"/>
    <mergeCell ref="A118:B118"/>
    <mergeCell ref="A120:B120"/>
    <mergeCell ref="A26:C26"/>
    <mergeCell ref="A112:H112"/>
    <mergeCell ref="A18:C18"/>
    <mergeCell ref="A126:H126"/>
    <mergeCell ref="A34:C34"/>
    <mergeCell ref="A10:C10"/>
    <mergeCell ref="A98:C98"/>
    <mergeCell ref="A66:C66"/>
    <mergeCell ref="A113:B113"/>
    <mergeCell ref="A90:C90"/>
    <mergeCell ref="A82:C82"/>
    <mergeCell ref="A74:C74"/>
    <mergeCell ref="A58:C58"/>
    <mergeCell ref="A99:C99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